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/Users/laurentmaggio/Documents/archives 2010/o'partner/sporsora/"/>
    </mc:Choice>
  </mc:AlternateContent>
  <bookViews>
    <workbookView xWindow="-25960" yWindow="-360" windowWidth="21700" windowHeight="14360" activeTab="1"/>
  </bookViews>
  <sheets>
    <sheet name="JANVIER" sheetId="2" r:id="rId1"/>
    <sheet name="FÉVRIER" sheetId="3" r:id="rId2"/>
    <sheet name="MARS" sheetId="4" r:id="rId3"/>
    <sheet name="AVRIL" sheetId="5" r:id="rId4"/>
    <sheet name="MAI" sheetId="6" r:id="rId5"/>
    <sheet name="JUIN" sheetId="7" r:id="rId6"/>
    <sheet name="JUILLET" sheetId="8" state="hidden" r:id="rId7"/>
    <sheet name="AOÛT" sheetId="9" state="hidden" r:id="rId8"/>
    <sheet name="SEPTEMBRE" sheetId="10" state="hidden" r:id="rId9"/>
    <sheet name="OCTOBRE" sheetId="11" state="hidden" r:id="rId10"/>
    <sheet name="NOVEMBRE" sheetId="12" state="hidden" r:id="rId11"/>
    <sheet name="DÉCEMBRE" sheetId="13" state="hidden" r:id="rId12"/>
  </sheets>
  <externalReferences>
    <externalReference r:id="rId13"/>
  </externalReferences>
  <definedNames>
    <definedName name="AnnéeCalendrier">JANVIER!$B$3</definedName>
    <definedName name="DébutSemaine">JANVIER!$D$3</definedName>
    <definedName name="JoursEtSemaines">{0,1,2,3,4,5,6} + {0;1;2;3;4;5}*7</definedName>
    <definedName name="_xlnm.Print_Area" localSheetId="7">AOÛT!$A$2:$I$16</definedName>
    <definedName name="_xlnm.Print_Area" localSheetId="3">AVRIL!$A$1:$H$16</definedName>
    <definedName name="_xlnm.Print_Area" localSheetId="11">[1]DECEMBER!$A$5:$H$19</definedName>
    <definedName name="_xlnm.Print_Area" localSheetId="1">FÉVRIER!$A$1:$H$16</definedName>
    <definedName name="_xlnm.Print_Area" localSheetId="0">JANVIER!$A$1:$G$19</definedName>
    <definedName name="_xlnm.Print_Area" localSheetId="6">JUILLET!$A$2:$I$16</definedName>
    <definedName name="_xlnm.Print_Area" localSheetId="5">JUIN!$A$1:$H$16</definedName>
    <definedName name="_xlnm.Print_Area" localSheetId="4">MAI!$A$1:$H$16</definedName>
    <definedName name="_xlnm.Print_Area" localSheetId="2">MARS!$A$1:$H$16</definedName>
    <definedName name="_xlnm.Print_Area" localSheetId="10">NOVEMBRE!$A$2:$I$16</definedName>
    <definedName name="_xlnm.Print_Area" localSheetId="9">OCTOBRE!$A$2:$I$16</definedName>
    <definedName name="_xlnm.Print_Area" localSheetId="8">SEPTEMBRE!$A$2:$I$16</definedName>
    <definedName name="_xlnm.Print_Area">JANVIER!$A$5:$H$19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2" l="1"/>
  <c r="A18" i="2" a="1"/>
  <c r="G18" i="2"/>
  <c r="A16" i="2" a="1"/>
  <c r="G16" i="2"/>
  <c r="A14" i="2" a="1"/>
  <c r="G14" i="2"/>
  <c r="A12" i="2" a="1"/>
  <c r="G12" i="2"/>
  <c r="A10" i="2" a="1"/>
  <c r="G10" i="2"/>
  <c r="D14" i="2"/>
  <c r="D10" i="2"/>
  <c r="D18" i="2"/>
  <c r="A10" i="2"/>
  <c r="E10" i="2"/>
  <c r="A12" i="2"/>
  <c r="E12" i="2"/>
  <c r="A14" i="2"/>
  <c r="E14" i="2"/>
  <c r="A16" i="2"/>
  <c r="E16" i="2"/>
  <c r="A18" i="2"/>
  <c r="E18" i="2"/>
  <c r="B10" i="2"/>
  <c r="F10" i="2"/>
  <c r="B12" i="2"/>
  <c r="F12" i="2"/>
  <c r="B14" i="2"/>
  <c r="F14" i="2"/>
  <c r="B16" i="2"/>
  <c r="F16" i="2"/>
  <c r="B18" i="2"/>
  <c r="F18" i="2"/>
  <c r="D12" i="2"/>
  <c r="D16" i="2"/>
  <c r="C10" i="2"/>
  <c r="C12" i="2"/>
  <c r="C14" i="2"/>
  <c r="C16" i="2"/>
  <c r="C18" i="2"/>
  <c r="B15" i="12" a="1"/>
  <c r="B15" i="12"/>
  <c r="D15" i="12"/>
  <c r="F15" i="12"/>
  <c r="H15" i="12"/>
  <c r="G15" i="12"/>
  <c r="B9" i="12" a="1"/>
  <c r="B9" i="12"/>
  <c r="D9" i="12"/>
  <c r="F9" i="12"/>
  <c r="H9" i="12"/>
  <c r="G9" i="12"/>
  <c r="B15" i="8" a="1"/>
  <c r="H15" i="8"/>
  <c r="C9" i="12"/>
  <c r="E9" i="12"/>
  <c r="C15" i="12"/>
  <c r="E15" i="12"/>
  <c r="C15" i="8"/>
  <c r="E15" i="8"/>
  <c r="G15" i="8"/>
  <c r="B15" i="8"/>
  <c r="D15" i="8"/>
  <c r="F15" i="8"/>
  <c r="B4" i="13"/>
  <c r="B15" i="13" a="1"/>
  <c r="H15" i="13"/>
  <c r="B13" i="13" a="1"/>
  <c r="H13" i="13"/>
  <c r="B11" i="13" a="1"/>
  <c r="H11" i="13"/>
  <c r="B9" i="13" a="1"/>
  <c r="H9" i="13"/>
  <c r="B7" i="13" a="1"/>
  <c r="H7" i="13"/>
  <c r="B5" i="13" a="1"/>
  <c r="H5" i="13"/>
  <c r="H4" i="13"/>
  <c r="B2" i="13"/>
  <c r="B4" i="12"/>
  <c r="B13" i="12" a="1"/>
  <c r="B13" i="12"/>
  <c r="D13" i="12"/>
  <c r="F13" i="12"/>
  <c r="H13" i="12"/>
  <c r="G13" i="12"/>
  <c r="B11" i="12" a="1"/>
  <c r="B11" i="12"/>
  <c r="D11" i="12"/>
  <c r="F11" i="12"/>
  <c r="H11" i="12"/>
  <c r="G11" i="12"/>
  <c r="B7" i="12" a="1"/>
  <c r="B7" i="12"/>
  <c r="D7" i="12"/>
  <c r="F7" i="12"/>
  <c r="H7" i="12"/>
  <c r="G7" i="12"/>
  <c r="B5" i="12" a="1"/>
  <c r="H5" i="12"/>
  <c r="H4" i="12"/>
  <c r="F5" i="12"/>
  <c r="F4" i="12"/>
  <c r="D5" i="12"/>
  <c r="D4" i="12"/>
  <c r="B5" i="12"/>
  <c r="G5" i="12"/>
  <c r="G4" i="12"/>
  <c r="B2" i="12"/>
  <c r="B4" i="11"/>
  <c r="B15" i="11" a="1"/>
  <c r="B15" i="11"/>
  <c r="D15" i="11"/>
  <c r="F15" i="11"/>
  <c r="H15" i="11"/>
  <c r="G15" i="11"/>
  <c r="B13" i="11" a="1"/>
  <c r="B13" i="11"/>
  <c r="D13" i="11"/>
  <c r="F13" i="11"/>
  <c r="H13" i="11"/>
  <c r="G13" i="11"/>
  <c r="B11" i="11" a="1"/>
  <c r="B11" i="11"/>
  <c r="D11" i="11"/>
  <c r="F11" i="11"/>
  <c r="H11" i="11"/>
  <c r="G11" i="11"/>
  <c r="B9" i="11" a="1"/>
  <c r="B9" i="11"/>
  <c r="D9" i="11"/>
  <c r="F9" i="11"/>
  <c r="H9" i="11"/>
  <c r="G9" i="11"/>
  <c r="B7" i="11" a="1"/>
  <c r="B7" i="11"/>
  <c r="D7" i="11"/>
  <c r="F7" i="11"/>
  <c r="H7" i="11"/>
  <c r="G7" i="11"/>
  <c r="B5" i="11" a="1"/>
  <c r="H5" i="11"/>
  <c r="H4" i="11"/>
  <c r="F5" i="11"/>
  <c r="F4" i="11"/>
  <c r="D5" i="11"/>
  <c r="D4" i="11"/>
  <c r="B5" i="11"/>
  <c r="G5" i="11"/>
  <c r="G4" i="11"/>
  <c r="B2" i="11"/>
  <c r="B4" i="10"/>
  <c r="B15" i="10" a="1"/>
  <c r="B15" i="10"/>
  <c r="D15" i="10"/>
  <c r="F15" i="10"/>
  <c r="H15" i="10"/>
  <c r="G15" i="10"/>
  <c r="B13" i="10" a="1"/>
  <c r="B13" i="10"/>
  <c r="D13" i="10"/>
  <c r="F13" i="10"/>
  <c r="H13" i="10"/>
  <c r="G13" i="10"/>
  <c r="B11" i="10" a="1"/>
  <c r="B11" i="10"/>
  <c r="D11" i="10"/>
  <c r="F11" i="10"/>
  <c r="H11" i="10"/>
  <c r="G11" i="10"/>
  <c r="B9" i="10" a="1"/>
  <c r="B9" i="10"/>
  <c r="D9" i="10"/>
  <c r="F9" i="10"/>
  <c r="H9" i="10"/>
  <c r="G9" i="10"/>
  <c r="B7" i="10" a="1"/>
  <c r="B7" i="10"/>
  <c r="D7" i="10"/>
  <c r="F7" i="10"/>
  <c r="H7" i="10"/>
  <c r="G7" i="10"/>
  <c r="B5" i="10" a="1"/>
  <c r="H5" i="10"/>
  <c r="H4" i="10"/>
  <c r="F5" i="10"/>
  <c r="F4" i="10"/>
  <c r="D5" i="10"/>
  <c r="D4" i="10"/>
  <c r="B5" i="10"/>
  <c r="G5" i="10"/>
  <c r="G4" i="10"/>
  <c r="B2" i="10"/>
  <c r="B15" i="9" a="1"/>
  <c r="H15" i="9"/>
  <c r="B13" i="9" a="1"/>
  <c r="H13" i="9"/>
  <c r="B11" i="9" a="1"/>
  <c r="H11" i="9"/>
  <c r="B9" i="9" a="1"/>
  <c r="H9" i="9"/>
  <c r="B7" i="9" a="1"/>
  <c r="H7" i="9"/>
  <c r="B5" i="9" a="1"/>
  <c r="H5" i="9"/>
  <c r="H4" i="9"/>
  <c r="B4" i="9"/>
  <c r="B2" i="9"/>
  <c r="B4" i="8"/>
  <c r="B13" i="8" a="1"/>
  <c r="H13" i="8"/>
  <c r="B11" i="8" a="1"/>
  <c r="H11" i="8"/>
  <c r="B9" i="8" a="1"/>
  <c r="H9" i="8"/>
  <c r="B7" i="8" a="1"/>
  <c r="H7" i="8"/>
  <c r="B5" i="8" a="1"/>
  <c r="H5" i="8"/>
  <c r="H4" i="8"/>
  <c r="B2" i="8"/>
  <c r="B15" i="7" a="1"/>
  <c r="B15" i="7"/>
  <c r="D15" i="7"/>
  <c r="F15" i="7"/>
  <c r="H15" i="7"/>
  <c r="G15" i="7"/>
  <c r="B13" i="7" a="1"/>
  <c r="B13" i="7"/>
  <c r="D13" i="7"/>
  <c r="F13" i="7"/>
  <c r="H13" i="7"/>
  <c r="G13" i="7"/>
  <c r="B11" i="7" a="1"/>
  <c r="H11" i="7"/>
  <c r="B9" i="7" a="1"/>
  <c r="H9" i="7"/>
  <c r="B7" i="7" a="1"/>
  <c r="H7" i="7"/>
  <c r="B5" i="7" a="1"/>
  <c r="H5" i="7"/>
  <c r="H4" i="7"/>
  <c r="B2" i="7"/>
  <c r="B4" i="7"/>
  <c r="B15" i="6" a="1"/>
  <c r="H15" i="6"/>
  <c r="B13" i="6" a="1"/>
  <c r="H13" i="6"/>
  <c r="B11" i="6" a="1"/>
  <c r="H11" i="6"/>
  <c r="B9" i="6" a="1"/>
  <c r="H9" i="6"/>
  <c r="B7" i="6" a="1"/>
  <c r="H7" i="6"/>
  <c r="B5" i="6" a="1"/>
  <c r="H5" i="6"/>
  <c r="H4" i="6"/>
  <c r="B4" i="6"/>
  <c r="B2" i="6"/>
  <c r="B15" i="5" a="1"/>
  <c r="B15" i="5"/>
  <c r="D15" i="5"/>
  <c r="F15" i="5"/>
  <c r="H15" i="5"/>
  <c r="G15" i="5"/>
  <c r="B13" i="5" a="1"/>
  <c r="B13" i="5"/>
  <c r="D13" i="5"/>
  <c r="F13" i="5"/>
  <c r="H13" i="5"/>
  <c r="G13" i="5"/>
  <c r="B11" i="5" a="1"/>
  <c r="B11" i="5"/>
  <c r="D11" i="5"/>
  <c r="F11" i="5"/>
  <c r="H11" i="5"/>
  <c r="G11" i="5"/>
  <c r="B9" i="5" a="1"/>
  <c r="B9" i="5"/>
  <c r="D9" i="5"/>
  <c r="F9" i="5"/>
  <c r="H9" i="5"/>
  <c r="G9" i="5"/>
  <c r="B7" i="5" a="1"/>
  <c r="B7" i="5"/>
  <c r="D7" i="5"/>
  <c r="F7" i="5"/>
  <c r="H7" i="5"/>
  <c r="G7" i="5"/>
  <c r="B5" i="5" a="1"/>
  <c r="H5" i="5"/>
  <c r="H4" i="5"/>
  <c r="F5" i="5"/>
  <c r="F4" i="5"/>
  <c r="D5" i="5"/>
  <c r="D4" i="5"/>
  <c r="B5" i="5"/>
  <c r="G5" i="5"/>
  <c r="G4" i="5"/>
  <c r="B4" i="5"/>
  <c r="B2" i="5"/>
  <c r="B15" i="4" a="1"/>
  <c r="B15" i="4"/>
  <c r="D15" i="4"/>
  <c r="F15" i="4"/>
  <c r="H15" i="4"/>
  <c r="G15" i="4"/>
  <c r="B13" i="4" a="1"/>
  <c r="B13" i="4"/>
  <c r="D13" i="4"/>
  <c r="F13" i="4"/>
  <c r="H13" i="4"/>
  <c r="G13" i="4"/>
  <c r="B11" i="4" a="1"/>
  <c r="B11" i="4"/>
  <c r="D11" i="4"/>
  <c r="F11" i="4"/>
  <c r="H11" i="4"/>
  <c r="G11" i="4"/>
  <c r="B9" i="4" a="1"/>
  <c r="B9" i="4"/>
  <c r="D9" i="4"/>
  <c r="F9" i="4"/>
  <c r="H9" i="4"/>
  <c r="G9" i="4"/>
  <c r="B7" i="4" a="1"/>
  <c r="B7" i="4"/>
  <c r="D7" i="4"/>
  <c r="F7" i="4"/>
  <c r="H7" i="4"/>
  <c r="G7" i="4"/>
  <c r="B5" i="4" a="1"/>
  <c r="H5" i="4"/>
  <c r="H4" i="4"/>
  <c r="B2" i="4"/>
  <c r="B4" i="4"/>
  <c r="B15" i="3" a="1"/>
  <c r="B15" i="3"/>
  <c r="D15" i="3"/>
  <c r="F15" i="3"/>
  <c r="H15" i="3"/>
  <c r="G15" i="3"/>
  <c r="B13" i="3" a="1"/>
  <c r="B13" i="3"/>
  <c r="D13" i="3"/>
  <c r="F13" i="3"/>
  <c r="H13" i="3"/>
  <c r="G13" i="3"/>
  <c r="B11" i="3" a="1"/>
  <c r="B11" i="3"/>
  <c r="D11" i="3"/>
  <c r="F11" i="3"/>
  <c r="H11" i="3"/>
  <c r="G11" i="3"/>
  <c r="B9" i="3" a="1"/>
  <c r="B9" i="3"/>
  <c r="D9" i="3"/>
  <c r="F9" i="3"/>
  <c r="H9" i="3"/>
  <c r="G9" i="3"/>
  <c r="B7" i="3" a="1"/>
  <c r="B7" i="3"/>
  <c r="D7" i="3"/>
  <c r="F7" i="3"/>
  <c r="H7" i="3"/>
  <c r="G7" i="3"/>
  <c r="B5" i="3" a="1"/>
  <c r="H5" i="3"/>
  <c r="H4" i="3"/>
  <c r="F5" i="3"/>
  <c r="F4" i="3"/>
  <c r="D5" i="3"/>
  <c r="D4" i="3"/>
  <c r="B5" i="3"/>
  <c r="G5" i="3"/>
  <c r="G4" i="3"/>
  <c r="B4" i="3"/>
  <c r="B2" i="3"/>
  <c r="C5" i="13"/>
  <c r="C4" i="13"/>
  <c r="E5" i="13"/>
  <c r="E4" i="13"/>
  <c r="G5" i="13"/>
  <c r="G4" i="13"/>
  <c r="C9" i="13"/>
  <c r="E9" i="13"/>
  <c r="G9" i="13"/>
  <c r="C11" i="13"/>
  <c r="E11" i="13"/>
  <c r="G11" i="13"/>
  <c r="C15" i="13"/>
  <c r="E15" i="13"/>
  <c r="G15" i="13"/>
  <c r="C7" i="13"/>
  <c r="E7" i="13"/>
  <c r="G7" i="13"/>
  <c r="C13" i="13"/>
  <c r="E13" i="13"/>
  <c r="G13" i="13"/>
  <c r="B5" i="13"/>
  <c r="D5" i="13"/>
  <c r="D4" i="13"/>
  <c r="F5" i="13"/>
  <c r="F4" i="13"/>
  <c r="B7" i="13"/>
  <c r="D7" i="13"/>
  <c r="F7" i="13"/>
  <c r="B9" i="13"/>
  <c r="D9" i="13"/>
  <c r="F9" i="13"/>
  <c r="B11" i="13"/>
  <c r="D11" i="13"/>
  <c r="F11" i="13"/>
  <c r="B13" i="13"/>
  <c r="D13" i="13"/>
  <c r="F13" i="13"/>
  <c r="B15" i="13"/>
  <c r="D15" i="13"/>
  <c r="F15" i="13"/>
  <c r="C5" i="12"/>
  <c r="C4" i="12"/>
  <c r="E5" i="12"/>
  <c r="E4" i="12"/>
  <c r="C7" i="12"/>
  <c r="E7" i="12"/>
  <c r="C11" i="12"/>
  <c r="E11" i="12"/>
  <c r="C13" i="12"/>
  <c r="E13" i="12"/>
  <c r="C5" i="11"/>
  <c r="C4" i="11"/>
  <c r="E5" i="11"/>
  <c r="E4" i="11"/>
  <c r="C7" i="11"/>
  <c r="E7" i="11"/>
  <c r="C9" i="11"/>
  <c r="E9" i="11"/>
  <c r="C11" i="11"/>
  <c r="E11" i="11"/>
  <c r="C13" i="11"/>
  <c r="E13" i="11"/>
  <c r="C15" i="11"/>
  <c r="E15" i="11"/>
  <c r="C5" i="10"/>
  <c r="C4" i="10"/>
  <c r="E5" i="10"/>
  <c r="E4" i="10"/>
  <c r="C7" i="10"/>
  <c r="E7" i="10"/>
  <c r="C9" i="10"/>
  <c r="E9" i="10"/>
  <c r="C11" i="10"/>
  <c r="E11" i="10"/>
  <c r="C13" i="10"/>
  <c r="E13" i="10"/>
  <c r="C15" i="10"/>
  <c r="E15" i="10"/>
  <c r="C5" i="9"/>
  <c r="C4" i="9"/>
  <c r="E5" i="9"/>
  <c r="E4" i="9"/>
  <c r="G5" i="9"/>
  <c r="G4" i="9"/>
  <c r="C7" i="9"/>
  <c r="E7" i="9"/>
  <c r="G7" i="9"/>
  <c r="C9" i="9"/>
  <c r="E9" i="9"/>
  <c r="G9" i="9"/>
  <c r="C11" i="9"/>
  <c r="E11" i="9"/>
  <c r="G11" i="9"/>
  <c r="C13" i="9"/>
  <c r="E13" i="9"/>
  <c r="G13" i="9"/>
  <c r="C15" i="9"/>
  <c r="E15" i="9"/>
  <c r="G15" i="9"/>
  <c r="B5" i="9"/>
  <c r="D5" i="9"/>
  <c r="D4" i="9"/>
  <c r="F5" i="9"/>
  <c r="F4" i="9"/>
  <c r="B7" i="9"/>
  <c r="D7" i="9"/>
  <c r="F7" i="9"/>
  <c r="B9" i="9"/>
  <c r="D9" i="9"/>
  <c r="F9" i="9"/>
  <c r="B11" i="9"/>
  <c r="D11" i="9"/>
  <c r="F11" i="9"/>
  <c r="B13" i="9"/>
  <c r="D13" i="9"/>
  <c r="F13" i="9"/>
  <c r="B15" i="9"/>
  <c r="D15" i="9"/>
  <c r="F15" i="9"/>
  <c r="C5" i="8"/>
  <c r="C4" i="8"/>
  <c r="E5" i="8"/>
  <c r="E4" i="8"/>
  <c r="G5" i="8"/>
  <c r="G4" i="8"/>
  <c r="C9" i="8"/>
  <c r="E9" i="8"/>
  <c r="G9" i="8"/>
  <c r="C11" i="8"/>
  <c r="E11" i="8"/>
  <c r="G11" i="8"/>
  <c r="C7" i="8"/>
  <c r="E7" i="8"/>
  <c r="G7" i="8"/>
  <c r="C13" i="8"/>
  <c r="E13" i="8"/>
  <c r="G13" i="8"/>
  <c r="B5" i="8"/>
  <c r="D5" i="8"/>
  <c r="D4" i="8"/>
  <c r="F5" i="8"/>
  <c r="F4" i="8"/>
  <c r="B7" i="8"/>
  <c r="D7" i="8"/>
  <c r="F7" i="8"/>
  <c r="B9" i="8"/>
  <c r="D9" i="8"/>
  <c r="F9" i="8"/>
  <c r="B11" i="8"/>
  <c r="D11" i="8"/>
  <c r="F11" i="8"/>
  <c r="B13" i="8"/>
  <c r="D13" i="8"/>
  <c r="F13" i="8"/>
  <c r="C11" i="7"/>
  <c r="E11" i="7"/>
  <c r="G11" i="7"/>
  <c r="C13" i="7"/>
  <c r="E13" i="7"/>
  <c r="C15" i="7"/>
  <c r="E15" i="7"/>
  <c r="C5" i="7"/>
  <c r="C4" i="7"/>
  <c r="E5" i="7"/>
  <c r="E4" i="7"/>
  <c r="G5" i="7"/>
  <c r="G4" i="7"/>
  <c r="C7" i="7"/>
  <c r="E7" i="7"/>
  <c r="G7" i="7"/>
  <c r="C9" i="7"/>
  <c r="E9" i="7"/>
  <c r="G9" i="7"/>
  <c r="B5" i="7"/>
  <c r="D5" i="7"/>
  <c r="D4" i="7"/>
  <c r="F5" i="7"/>
  <c r="F4" i="7"/>
  <c r="B7" i="7"/>
  <c r="D7" i="7"/>
  <c r="F7" i="7"/>
  <c r="B9" i="7"/>
  <c r="D9" i="7"/>
  <c r="F9" i="7"/>
  <c r="B11" i="7"/>
  <c r="D11" i="7"/>
  <c r="F11" i="7"/>
  <c r="C5" i="6"/>
  <c r="C4" i="6"/>
  <c r="E5" i="6"/>
  <c r="E4" i="6"/>
  <c r="G5" i="6"/>
  <c r="G4" i="6"/>
  <c r="C7" i="6"/>
  <c r="E7" i="6"/>
  <c r="G7" i="6"/>
  <c r="C9" i="6"/>
  <c r="E9" i="6"/>
  <c r="G9" i="6"/>
  <c r="C11" i="6"/>
  <c r="E11" i="6"/>
  <c r="G11" i="6"/>
  <c r="C13" i="6"/>
  <c r="E13" i="6"/>
  <c r="G13" i="6"/>
  <c r="C15" i="6"/>
  <c r="E15" i="6"/>
  <c r="G15" i="6"/>
  <c r="B5" i="6"/>
  <c r="D5" i="6"/>
  <c r="D4" i="6"/>
  <c r="F5" i="6"/>
  <c r="F4" i="6"/>
  <c r="B7" i="6"/>
  <c r="D7" i="6"/>
  <c r="F7" i="6"/>
  <c r="B9" i="6"/>
  <c r="D9" i="6"/>
  <c r="F9" i="6"/>
  <c r="B11" i="6"/>
  <c r="D11" i="6"/>
  <c r="F11" i="6"/>
  <c r="B13" i="6"/>
  <c r="D13" i="6"/>
  <c r="F13" i="6"/>
  <c r="B15" i="6"/>
  <c r="D15" i="6"/>
  <c r="F15" i="6"/>
  <c r="C5" i="5"/>
  <c r="C4" i="5"/>
  <c r="E5" i="5"/>
  <c r="E4" i="5"/>
  <c r="C7" i="5"/>
  <c r="E7" i="5"/>
  <c r="C9" i="5"/>
  <c r="E9" i="5"/>
  <c r="C11" i="5"/>
  <c r="E11" i="5"/>
  <c r="C13" i="5"/>
  <c r="E13" i="5"/>
  <c r="C15" i="5"/>
  <c r="E15" i="5"/>
  <c r="C7" i="4"/>
  <c r="E7" i="4"/>
  <c r="C9" i="4"/>
  <c r="E9" i="4"/>
  <c r="C11" i="4"/>
  <c r="E11" i="4"/>
  <c r="C13" i="4"/>
  <c r="E13" i="4"/>
  <c r="C15" i="4"/>
  <c r="E15" i="4"/>
  <c r="C5" i="4"/>
  <c r="C4" i="4"/>
  <c r="E5" i="4"/>
  <c r="E4" i="4"/>
  <c r="G5" i="4"/>
  <c r="G4" i="4"/>
  <c r="B5" i="4"/>
  <c r="D5" i="4"/>
  <c r="D4" i="4"/>
  <c r="F5" i="4"/>
  <c r="F4" i="4"/>
  <c r="C7" i="3"/>
  <c r="E7" i="3"/>
  <c r="C9" i="3"/>
  <c r="E9" i="3"/>
  <c r="C11" i="3"/>
  <c r="E11" i="3"/>
  <c r="C13" i="3"/>
  <c r="E13" i="3"/>
  <c r="C15" i="3"/>
  <c r="E15" i="3"/>
  <c r="C5" i="3"/>
  <c r="C4" i="3"/>
  <c r="E5" i="3"/>
  <c r="E4" i="3"/>
  <c r="A8" i="2" a="1"/>
  <c r="G8" i="2"/>
  <c r="G7" i="2"/>
  <c r="E8" i="2"/>
  <c r="E7" i="2"/>
  <c r="C8" i="2"/>
  <c r="C7" i="2"/>
  <c r="A8" i="2"/>
  <c r="F8" i="2"/>
  <c r="F7" i="2"/>
  <c r="B8" i="2"/>
  <c r="B7" i="2"/>
  <c r="D8" i="2"/>
  <c r="D7" i="2"/>
  <c r="A7" i="2"/>
</calcChain>
</file>

<file path=xl/sharedStrings.xml><?xml version="1.0" encoding="utf-8"?>
<sst xmlns="http://schemas.openxmlformats.org/spreadsheetml/2006/main" count="47" uniqueCount="34">
  <si>
    <t>Commencer le calendrier le dimanche en indiquant D dans la cellule E3</t>
  </si>
  <si>
    <t>Entrez l’année :</t>
  </si>
  <si>
    <t>JANVIER</t>
  </si>
  <si>
    <t>Début de la semaine :</t>
  </si>
  <si>
    <t>FÉV</t>
  </si>
  <si>
    <t>OCTOBRE</t>
  </si>
  <si>
    <t>SEPT</t>
  </si>
  <si>
    <t>NOV</t>
  </si>
  <si>
    <t>NOVEMBRE</t>
  </si>
  <si>
    <t>OCT</t>
  </si>
  <si>
    <t>DÉC</t>
  </si>
  <si>
    <t>DÉCEMBRE</t>
  </si>
  <si>
    <t>JAN</t>
  </si>
  <si>
    <t>FÉVRIER</t>
  </si>
  <si>
    <t>MAR</t>
  </si>
  <si>
    <t>MARS</t>
  </si>
  <si>
    <t>AVR</t>
  </si>
  <si>
    <t>AVRIL</t>
  </si>
  <si>
    <t>MAI</t>
  </si>
  <si>
    <t>JUIN</t>
  </si>
  <si>
    <t>JUIL</t>
  </si>
  <si>
    <t>JUILLET</t>
  </si>
  <si>
    <t>AOÛT</t>
  </si>
  <si>
    <t>SEPTEMBRE</t>
  </si>
  <si>
    <t>l</t>
  </si>
  <si>
    <t>AOÛ</t>
  </si>
  <si>
    <t>RALLYE PARIS DAKAR</t>
  </si>
  <si>
    <t>TOURNOI DES 6 NATIONS</t>
  </si>
  <si>
    <t>JEUX PARALYMPIQUES D'HIVER</t>
  </si>
  <si>
    <t>PARIS ROUBAIX</t>
  </si>
  <si>
    <t>GRAND PRIX MONACO</t>
  </si>
  <si>
    <t>ROLLAND GARROS</t>
  </si>
  <si>
    <t>COUPE DU MONDE DE FOOT MASCULIN RUSSIE</t>
  </si>
  <si>
    <t>JEUX MONDIAUX SPORT ET ENTREPRISE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</si>
</sst>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"/>
    <numFmt numFmtId="165" formatCode="[$-F800]dddd\,\ mmmm\ dd\,\ yyyy"/>
  </numFmts>
  <fonts count="18" x14ac:knownFonts="1">
    <font>
      <b/>
      <sz val="8"/>
      <color theme="1" tint="0.499984740745262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b/>
      <sz val="10"/>
      <color theme="0" tint="-0.24994659260841701"/>
      <name val="Trebuchet MS"/>
      <family val="2"/>
      <scheme val="minor"/>
    </font>
    <font>
      <b/>
      <sz val="9"/>
      <color theme="0" tint="-0.24994659260841701"/>
      <name val="Trebuchet MS"/>
      <family val="2"/>
      <scheme val="minor"/>
    </font>
    <font>
      <b/>
      <sz val="34"/>
      <color theme="1"/>
      <name val="Trebuchet MS"/>
      <family val="2"/>
      <scheme val="major"/>
    </font>
    <font>
      <b/>
      <sz val="22"/>
      <color theme="0" tint="-0.24994659260841701"/>
      <name val="Trebuchet MS"/>
      <family val="2"/>
      <scheme val="major"/>
    </font>
    <font>
      <b/>
      <u/>
      <sz val="10"/>
      <color theme="1"/>
      <name val="Trebuchet MS"/>
      <family val="2"/>
      <scheme val="minor"/>
    </font>
    <font>
      <sz val="9"/>
      <color rgb="FF000000"/>
      <name val="Arial Unicode MS"/>
      <family val="2"/>
    </font>
    <font>
      <sz val="9"/>
      <color theme="1"/>
      <name val="Arial Unicode MS"/>
      <family val="2"/>
    </font>
    <font>
      <b/>
      <sz val="8"/>
      <name val="Trebuchet MS"/>
      <family val="2"/>
      <scheme val="minor"/>
    </font>
    <font>
      <b/>
      <sz val="8"/>
      <color theme="1"/>
      <name val="Trebuchet MS"/>
      <family val="2"/>
      <scheme val="minor"/>
    </font>
    <font>
      <b/>
      <sz val="9"/>
      <color theme="1"/>
      <name val="Trebuchet MS"/>
      <family val="2"/>
      <scheme val="minor"/>
    </font>
    <font>
      <b/>
      <sz val="10"/>
      <color theme="1"/>
      <name val="Trebuchet MS"/>
      <family val="2"/>
      <scheme val="minor"/>
    </font>
    <font>
      <b/>
      <sz val="22"/>
      <color theme="1"/>
      <name val="Trebuchet MS"/>
      <family val="2"/>
      <scheme val="major"/>
    </font>
    <font>
      <b/>
      <sz val="22"/>
      <color theme="1" tint="0.499984740745262"/>
      <name val="Trebuchet MS"/>
      <family val="2"/>
      <scheme val="minor"/>
    </font>
    <font>
      <b/>
      <u/>
      <sz val="36"/>
      <color theme="1"/>
      <name val="Trebuchet MS"/>
      <family val="2"/>
      <scheme val="minor"/>
    </font>
    <font>
      <b/>
      <sz val="36"/>
      <color theme="1" tint="0.499984740745262"/>
      <name val="Trebuchet MS"/>
      <family val="2"/>
      <scheme val="minor"/>
    </font>
    <font>
      <b/>
      <sz val="36"/>
      <color theme="0" tint="-0.24994659260841701"/>
      <name val="Trebuchet MS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499984740745262"/>
        <bgColor rgb="FF000000"/>
      </patternFill>
    </fill>
    <fill>
      <patternFill patternType="solid">
        <fgColor theme="3" tint="0.499984740745262"/>
        <bgColor indexed="64"/>
      </patternFill>
    </fill>
  </fills>
  <borders count="5">
    <border>
      <left/>
      <right/>
      <top/>
      <bottom/>
      <diagonal/>
    </border>
    <border>
      <left style="thick">
        <color theme="4"/>
      </left>
      <right/>
      <top/>
      <bottom/>
      <diagonal/>
    </border>
    <border>
      <left style="thick">
        <color theme="4"/>
      </left>
      <right style="thick">
        <color theme="4"/>
      </right>
      <top/>
      <bottom/>
      <diagonal/>
    </border>
    <border>
      <left/>
      <right style="thin">
        <color auto="1"/>
      </right>
      <top/>
      <bottom/>
      <diagonal/>
    </border>
    <border>
      <left style="thick">
        <color rgb="FFF2E900"/>
      </left>
      <right style="thick">
        <color rgb="FFF2E900"/>
      </right>
      <top/>
      <bottom/>
      <diagonal/>
    </border>
  </borders>
  <cellStyleXfs count="8">
    <xf numFmtId="0" fontId="0" fillId="0" borderId="0">
      <alignment horizontal="left" vertical="top" wrapText="1" indent="1"/>
    </xf>
    <xf numFmtId="0" fontId="4" fillId="0" borderId="0" applyNumberFormat="0" applyFill="0" applyBorder="0" applyProtection="0">
      <alignment horizontal="left" vertical="top"/>
    </xf>
    <xf numFmtId="0" fontId="1" fillId="0" borderId="0" applyNumberFormat="0" applyFill="0" applyProtection="0">
      <alignment vertical="top"/>
    </xf>
    <xf numFmtId="0" fontId="2" fillId="0" borderId="0" applyNumberFormat="0" applyFill="0" applyAlignment="0" applyProtection="0"/>
    <xf numFmtId="164" fontId="1" fillId="0" borderId="0" applyFill="0" applyProtection="0">
      <alignment horizontal="left" indent="1"/>
    </xf>
    <xf numFmtId="0" fontId="6" fillId="0" borderId="0" applyNumberFormat="0" applyFill="0" applyProtection="0">
      <alignment horizontal="center" vertical="top"/>
    </xf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horizontal="left"/>
    </xf>
  </cellStyleXfs>
  <cellXfs count="33">
    <xf numFmtId="0" fontId="0" fillId="0" borderId="0" xfId="0">
      <alignment horizontal="left" vertical="top" wrapText="1" indent="1"/>
    </xf>
    <xf numFmtId="0" fontId="2" fillId="0" borderId="0" xfId="3" applyAlignment="1">
      <alignment horizontal="left" vertical="top"/>
    </xf>
    <xf numFmtId="164" fontId="1" fillId="0" borderId="0" xfId="4" applyAlignment="1">
      <alignment horizontal="left" vertical="top"/>
    </xf>
    <xf numFmtId="0" fontId="0" fillId="0" borderId="1" xfId="0" applyBorder="1">
      <alignment horizontal="left" vertical="top" wrapText="1" indent="1"/>
    </xf>
    <xf numFmtId="0" fontId="0" fillId="0" borderId="2" xfId="0" applyBorder="1">
      <alignment horizontal="left" vertical="top" wrapText="1" indent="1"/>
    </xf>
    <xf numFmtId="0" fontId="4" fillId="0" borderId="0" xfId="1" applyAlignment="1">
      <alignment horizontal="center" vertical="top"/>
    </xf>
    <xf numFmtId="164" fontId="1" fillId="0" borderId="2" xfId="4" applyBorder="1">
      <alignment horizontal="left" indent="1"/>
    </xf>
    <xf numFmtId="0" fontId="1" fillId="0" borderId="0" xfId="2">
      <alignment vertical="top"/>
    </xf>
    <xf numFmtId="0" fontId="6" fillId="0" borderId="0" xfId="5">
      <alignment horizontal="center" vertical="top"/>
    </xf>
    <xf numFmtId="0" fontId="0" fillId="0" borderId="2" xfId="0" applyFill="1" applyBorder="1">
      <alignment horizontal="left" vertical="top" wrapText="1" indent="1"/>
    </xf>
    <xf numFmtId="0" fontId="10" fillId="0" borderId="0" xfId="0" applyFont="1">
      <alignment horizontal="left" vertical="top" wrapText="1" indent="1"/>
    </xf>
    <xf numFmtId="0" fontId="11" fillId="0" borderId="0" xfId="6" applyFont="1" applyAlignment="1">
      <alignment horizontal="left" vertical="top"/>
    </xf>
    <xf numFmtId="0" fontId="12" fillId="0" borderId="0" xfId="3" applyFont="1" applyAlignment="1">
      <alignment horizontal="left" vertical="top"/>
    </xf>
    <xf numFmtId="0" fontId="4" fillId="0" borderId="0" xfId="1" applyFont="1" applyAlignment="1">
      <alignment horizontal="center" vertical="top"/>
    </xf>
    <xf numFmtId="0" fontId="1" fillId="0" borderId="0" xfId="2" applyFont="1">
      <alignment vertical="top"/>
    </xf>
    <xf numFmtId="165" fontId="10" fillId="0" borderId="0" xfId="0" applyNumberFormat="1" applyFont="1">
      <alignment horizontal="left" vertical="top" wrapText="1" indent="1"/>
    </xf>
    <xf numFmtId="164" fontId="1" fillId="0" borderId="2" xfId="4" applyFont="1" applyBorder="1">
      <alignment horizontal="left" indent="1"/>
    </xf>
    <xf numFmtId="0" fontId="10" fillId="0" borderId="2" xfId="0" applyFont="1" applyBorder="1">
      <alignment horizontal="left" vertical="top" wrapText="1" indent="1"/>
    </xf>
    <xf numFmtId="0" fontId="10" fillId="0" borderId="1" xfId="0" applyFont="1" applyBorder="1">
      <alignment horizontal="left" vertical="top" wrapText="1" indent="1"/>
    </xf>
    <xf numFmtId="164" fontId="1" fillId="0" borderId="0" xfId="4" applyFont="1" applyAlignment="1">
      <alignment horizontal="left" vertical="top"/>
    </xf>
    <xf numFmtId="0" fontId="14" fillId="0" borderId="0" xfId="0" applyFont="1">
      <alignment horizontal="left" vertical="top" wrapText="1" indent="1"/>
    </xf>
    <xf numFmtId="0" fontId="15" fillId="0" borderId="0" xfId="5" applyFont="1">
      <alignment horizontal="center" vertical="top"/>
    </xf>
    <xf numFmtId="0" fontId="16" fillId="0" borderId="0" xfId="0" applyFont="1">
      <alignment horizontal="left" vertical="top" wrapText="1" indent="1"/>
    </xf>
    <xf numFmtId="0" fontId="15" fillId="0" borderId="3" xfId="5" applyFont="1" applyBorder="1">
      <alignment horizontal="center" vertical="top"/>
    </xf>
    <xf numFmtId="0" fontId="17" fillId="0" borderId="0" xfId="3" applyFont="1" applyAlignment="1">
      <alignment horizontal="left" vertical="top"/>
    </xf>
    <xf numFmtId="0" fontId="7" fillId="2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15" fillId="3" borderId="0" xfId="5" applyFont="1" applyFill="1">
      <alignment horizontal="center" vertical="top"/>
    </xf>
    <xf numFmtId="0" fontId="15" fillId="3" borderId="3" xfId="5" applyFont="1" applyFill="1" applyBorder="1">
      <alignment horizontal="center" vertical="top"/>
    </xf>
    <xf numFmtId="0" fontId="13" fillId="0" borderId="0" xfId="7" applyFont="1">
      <alignment horizontal="left"/>
    </xf>
    <xf numFmtId="164" fontId="4" fillId="0" borderId="0" xfId="1" applyNumberFormat="1" applyFont="1">
      <alignment horizontal="left" vertical="top"/>
    </xf>
    <xf numFmtId="0" fontId="5" fillId="0" borderId="0" xfId="7">
      <alignment horizontal="left"/>
    </xf>
    <xf numFmtId="164" fontId="4" fillId="0" borderId="0" xfId="1" applyNumberFormat="1">
      <alignment horizontal="left" vertical="top"/>
    </xf>
  </cellXfs>
  <cellStyles count="8">
    <cellStyle name="Année" xfId="7"/>
    <cellStyle name="Lien hypertexte" xfId="5" builtinId="8" customBuiltin="1"/>
    <cellStyle name="Normal" xfId="0" builtinId="0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6" builtinId="19" customBuiltin="1"/>
  </cellStyles>
  <dxfs count="2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CEMB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MB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12-month gold stripes">
      <a:dk1>
        <a:srgbClr val="000000"/>
      </a:dk1>
      <a:lt1>
        <a:srgbClr val="FFFFFF"/>
      </a:lt1>
      <a:dk2>
        <a:srgbClr val="1F1D00"/>
      </a:dk2>
      <a:lt2>
        <a:srgbClr val="FEFEFE"/>
      </a:lt2>
      <a:accent1>
        <a:srgbClr val="F2E900"/>
      </a:accent1>
      <a:accent2>
        <a:srgbClr val="E685C9"/>
      </a:accent2>
      <a:accent3>
        <a:srgbClr val="70D680"/>
      </a:accent3>
      <a:accent4>
        <a:srgbClr val="FF6963"/>
      </a:accent4>
      <a:accent5>
        <a:srgbClr val="61C6C5"/>
      </a:accent5>
      <a:accent6>
        <a:srgbClr val="F8A11D"/>
      </a:accent6>
      <a:hlink>
        <a:srgbClr val="61C6C5"/>
      </a:hlink>
      <a:folHlink>
        <a:srgbClr val="BFBFBF"/>
      </a:folHlink>
    </a:clrScheme>
    <a:fontScheme name="1-month gold stripes">
      <a:majorFont>
        <a:latin typeface="Trebuchet MS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image" Target="../media/image10.png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image" Target="../media/image11.png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Relationship Id="rId2" Type="http://schemas.openxmlformats.org/officeDocument/2006/relationships/image" Target="../media/image12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image" Target="../media/image3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image" Target="../media/image4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image" Target="../media/image5.png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image" Target="../media/image6.png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image" Target="../media/image7.png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image" Target="../media/image8.png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image" Target="../media/image9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theme="0"/>
  </sheetPr>
  <dimension ref="A1:K20"/>
  <sheetViews>
    <sheetView showGridLines="0" topLeftCell="A4" workbookViewId="0">
      <selection activeCell="B16" sqref="B16"/>
    </sheetView>
  </sheetViews>
  <sheetFormatPr baseColWidth="10" defaultColWidth="9.3984375" defaultRowHeight="11" x14ac:dyDescent="0.15"/>
  <cols>
    <col min="1" max="7" width="21.796875" style="10" customWidth="1"/>
    <col min="8" max="8" width="5.3984375" style="10" customWidth="1"/>
    <col min="9" max="10" width="9.3984375" style="10"/>
    <col min="11" max="11" width="25.59765625" style="10" bestFit="1" customWidth="1"/>
    <col min="12" max="16384" width="9.3984375" style="10"/>
  </cols>
  <sheetData>
    <row r="1" spans="1:11" hidden="1" x14ac:dyDescent="0.15"/>
    <row r="2" spans="1:11" ht="12.75" hidden="1" customHeight="1" x14ac:dyDescent="0.15">
      <c r="A2" s="11" t="s">
        <v>0</v>
      </c>
      <c r="B2" s="12"/>
      <c r="C2" s="12"/>
      <c r="D2" s="12"/>
      <c r="E2" s="12"/>
      <c r="F2" s="12"/>
      <c r="G2" s="12"/>
      <c r="H2" s="12"/>
    </row>
    <row r="3" spans="1:11" ht="15.75" hidden="1" customHeight="1" x14ac:dyDescent="0.15">
      <c r="A3" s="11" t="s">
        <v>1</v>
      </c>
      <c r="B3" s="11">
        <v>2018</v>
      </c>
      <c r="C3" s="11" t="s">
        <v>3</v>
      </c>
      <c r="D3" s="12" t="s">
        <v>24</v>
      </c>
      <c r="E3" s="12"/>
      <c r="F3" s="12"/>
    </row>
    <row r="4" spans="1:11" ht="61" customHeight="1" x14ac:dyDescent="0.15">
      <c r="D4" s="12"/>
      <c r="E4" s="12"/>
      <c r="F4" s="12"/>
      <c r="G4" s="27" t="s">
        <v>4</v>
      </c>
    </row>
    <row r="5" spans="1:11" ht="27.75" customHeight="1" x14ac:dyDescent="0.3">
      <c r="A5" s="29">
        <f>AnnéeCalendrier</f>
        <v>2018</v>
      </c>
      <c r="B5" s="29"/>
      <c r="D5" s="12"/>
      <c r="E5" s="12"/>
      <c r="F5" s="12"/>
    </row>
    <row r="6" spans="1:11" ht="44.25" customHeight="1" x14ac:dyDescent="0.15">
      <c r="A6" s="30" t="s">
        <v>2</v>
      </c>
      <c r="B6" s="30"/>
      <c r="C6" s="30"/>
      <c r="D6" s="30"/>
      <c r="E6" s="13"/>
    </row>
    <row r="7" spans="1:11" ht="18.75" customHeight="1" x14ac:dyDescent="0.15">
      <c r="A7" s="14" t="str">
        <f>DébutSemaine</f>
        <v>l</v>
      </c>
      <c r="B7" s="14" t="str">
        <f>LEFT(TEXT(B8,"jjj"),1)</f>
        <v>m</v>
      </c>
      <c r="C7" s="14" t="str">
        <f t="shared" ref="C7:G7" si="0">LEFT(TEXT(C8,"jjj"),1)</f>
        <v>m</v>
      </c>
      <c r="D7" s="14" t="str">
        <f t="shared" si="0"/>
        <v>j</v>
      </c>
      <c r="E7" s="14" t="str">
        <f t="shared" si="0"/>
        <v>v</v>
      </c>
      <c r="F7" s="14" t="str">
        <f t="shared" si="0"/>
        <v>s</v>
      </c>
      <c r="G7" s="14" t="str">
        <f t="shared" si="0"/>
        <v>d</v>
      </c>
      <c r="K7" s="15"/>
    </row>
    <row r="8" spans="1:11" ht="16.5" customHeight="1" x14ac:dyDescent="0.15">
      <c r="A8" s="16">
        <f t="array" ref="A8:G8">JoursEtSemaines+DATE(AnnéeCalendrier,1,1)-WEEKDAY(DATE(AnnéeCalendrier,1,1),(DébutSemaine="l")+1)+1</f>
        <v>43101</v>
      </c>
      <c r="B8" s="16">
        <v>43102</v>
      </c>
      <c r="C8" s="16">
        <v>43103</v>
      </c>
      <c r="D8" s="16">
        <v>43104</v>
      </c>
      <c r="E8" s="16">
        <v>43105</v>
      </c>
      <c r="F8" s="16">
        <v>43106</v>
      </c>
      <c r="G8" s="16">
        <v>43107</v>
      </c>
    </row>
    <row r="9" spans="1:11" ht="39.75" customHeight="1" x14ac:dyDescent="0.15">
      <c r="A9" s="17"/>
      <c r="B9" s="17"/>
      <c r="C9" s="17"/>
      <c r="D9" s="17"/>
      <c r="E9" s="17"/>
      <c r="F9" s="17"/>
      <c r="G9" s="17"/>
    </row>
    <row r="10" spans="1:11" ht="15" customHeight="1" x14ac:dyDescent="0.15">
      <c r="A10" s="16">
        <f t="array" ref="A10:G10">JoursEtSemaines+DATE(AnnéeCalendrier,1,1)-WEEKDAY(DATE(AnnéeCalendrier,1,1),(DébutSemaine="l")+1)+8</f>
        <v>43108</v>
      </c>
      <c r="B10" s="16">
        <v>43109</v>
      </c>
      <c r="C10" s="16">
        <v>43110</v>
      </c>
      <c r="D10" s="16">
        <v>43111</v>
      </c>
      <c r="E10" s="16">
        <v>43112</v>
      </c>
      <c r="F10" s="16">
        <v>43113</v>
      </c>
      <c r="G10" s="16">
        <v>43114</v>
      </c>
    </row>
    <row r="11" spans="1:11" ht="39.75" customHeight="1" x14ac:dyDescent="0.15">
      <c r="A11" s="26" t="s">
        <v>26</v>
      </c>
      <c r="B11" s="17"/>
      <c r="C11" s="17"/>
      <c r="D11" s="17"/>
      <c r="E11" s="17"/>
      <c r="F11" s="17"/>
      <c r="G11" s="17"/>
    </row>
    <row r="12" spans="1:11" ht="15" customHeight="1" x14ac:dyDescent="0.15">
      <c r="A12" s="16">
        <f t="array" ref="A12:G12">JoursEtSemaines+DATE(AnnéeCalendrier,1,1)-WEEKDAY(DATE(AnnéeCalendrier,1,1),(DébutSemaine="l")+1)+15</f>
        <v>43115</v>
      </c>
      <c r="B12" s="16">
        <v>43116</v>
      </c>
      <c r="C12" s="16">
        <v>43117</v>
      </c>
      <c r="D12" s="16">
        <v>43118</v>
      </c>
      <c r="E12" s="16">
        <v>43119</v>
      </c>
      <c r="F12" s="16">
        <v>43120</v>
      </c>
      <c r="G12" s="16">
        <v>43121</v>
      </c>
    </row>
    <row r="13" spans="1:11" ht="39.75" customHeight="1" x14ac:dyDescent="0.15">
      <c r="A13" s="17"/>
      <c r="B13" s="17"/>
      <c r="C13" s="17"/>
      <c r="D13" s="17"/>
      <c r="E13" s="17"/>
      <c r="F13" s="17"/>
      <c r="G13" s="17"/>
    </row>
    <row r="14" spans="1:11" ht="15" customHeight="1" x14ac:dyDescent="0.15">
      <c r="A14" s="16">
        <f t="array" ref="A14:G14">JoursEtSemaines+DATE(AnnéeCalendrier,1,1)-WEEKDAY(DATE(AnnéeCalendrier,1,1),(DébutSemaine="l")+1)+22</f>
        <v>43122</v>
      </c>
      <c r="B14" s="16">
        <v>43123</v>
      </c>
      <c r="C14" s="16">
        <v>43124</v>
      </c>
      <c r="D14" s="16">
        <v>43125</v>
      </c>
      <c r="E14" s="16">
        <v>43126</v>
      </c>
      <c r="F14" s="16">
        <v>43127</v>
      </c>
      <c r="G14" s="16">
        <v>43128</v>
      </c>
    </row>
    <row r="15" spans="1:11" ht="40.5" customHeight="1" x14ac:dyDescent="0.15">
      <c r="A15" s="17"/>
      <c r="B15" s="17"/>
      <c r="C15" s="17"/>
      <c r="D15" s="17"/>
      <c r="E15" s="17"/>
      <c r="F15" s="17"/>
      <c r="G15" s="17"/>
    </row>
    <row r="16" spans="1:11" ht="15" customHeight="1" x14ac:dyDescent="0.15">
      <c r="A16" s="16">
        <f t="array" ref="A16:G16">JoursEtSemaines+DATE(AnnéeCalendrier,1,1)-WEEKDAY(DATE(AnnéeCalendrier,1,1),(DébutSemaine="l")+1)+29</f>
        <v>43129</v>
      </c>
      <c r="B16" s="16">
        <v>43130</v>
      </c>
      <c r="C16" s="16">
        <v>43131</v>
      </c>
      <c r="D16" s="16">
        <v>43132</v>
      </c>
      <c r="E16" s="16">
        <v>43133</v>
      </c>
      <c r="F16" s="16">
        <v>43134</v>
      </c>
      <c r="G16" s="16">
        <v>43135</v>
      </c>
    </row>
    <row r="17" spans="1:7" ht="39.75" customHeight="1" x14ac:dyDescent="0.15">
      <c r="A17" s="17"/>
      <c r="B17" s="17"/>
      <c r="C17" s="17"/>
      <c r="D17" s="17"/>
      <c r="E17" s="17"/>
      <c r="F17" s="17"/>
      <c r="G17" s="17"/>
    </row>
    <row r="18" spans="1:7" ht="15" customHeight="1" x14ac:dyDescent="0.15">
      <c r="A18" s="16">
        <f t="array" ref="A18:G18">JoursEtSemaines+DATE(AnnéeCalendrier,1,1)-WEEKDAY(DATE(AnnéeCalendrier,1,1),(DébutSemaine="l")+1)+36</f>
        <v>43136</v>
      </c>
      <c r="B18" s="16">
        <v>43137</v>
      </c>
      <c r="C18" s="16">
        <v>43138</v>
      </c>
      <c r="D18" s="16">
        <v>43139</v>
      </c>
      <c r="E18" s="16">
        <v>43140</v>
      </c>
      <c r="F18" s="16">
        <v>43141</v>
      </c>
      <c r="G18" s="16">
        <v>43142</v>
      </c>
    </row>
    <row r="19" spans="1:7" ht="39.75" customHeight="1" x14ac:dyDescent="0.15">
      <c r="A19" s="18"/>
      <c r="B19" s="18"/>
      <c r="C19" s="18"/>
      <c r="D19" s="18"/>
      <c r="E19" s="18"/>
      <c r="F19" s="18"/>
      <c r="G19" s="17"/>
    </row>
    <row r="20" spans="1:7" ht="14.25" customHeight="1" x14ac:dyDescent="0.15">
      <c r="A20" s="19"/>
      <c r="B20" s="19"/>
      <c r="C20" s="19"/>
      <c r="D20" s="19"/>
      <c r="E20" s="19"/>
      <c r="F20" s="19"/>
      <c r="G20" s="19"/>
    </row>
  </sheetData>
  <mergeCells count="2">
    <mergeCell ref="A5:B5"/>
    <mergeCell ref="A6:D6"/>
  </mergeCells>
  <phoneticPr fontId="9" type="noConversion"/>
  <conditionalFormatting sqref="A8:F8">
    <cfRule type="expression" dxfId="23" priority="4">
      <formula>DAY(A8)&gt;8</formula>
    </cfRule>
  </conditionalFormatting>
  <conditionalFormatting sqref="A16:G19">
    <cfRule type="expression" dxfId="22" priority="2">
      <formula>AND(DAY(A16)&gt;=1,DAY(A16)&lt;=15)</formula>
    </cfRule>
  </conditionalFormatting>
  <dataValidations count="1">
    <dataValidation type="list" allowBlank="1" showErrorMessage="1" errorTitle="Cette valeur est incorrecte." error="Veuillez sélectionner une valeur dans la liste." sqref="D3">
      <formula1>"l,d"</formula1>
    </dataValidation>
  </dataValidations>
  <hyperlinks>
    <hyperlink ref="G4" location="FÉVRIER!A1" display="FÉV"/>
  </hyperlinks>
  <printOptions horizontalCentered="1"/>
  <pageMargins left="0.5" right="0.5" top="0.4" bottom="0.4" header="0.3" footer="0.3"/>
  <pageSetup paperSize="9" fitToWidth="0" fitToHeight="0" orientation="landscape" horizontalDpi="4294967293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tabColor theme="9" tint="0.39997558519241921"/>
    <pageSetUpPr fitToPage="1"/>
  </sheetPr>
  <dimension ref="B1:I17"/>
  <sheetViews>
    <sheetView showGridLines="0" workbookViewId="0">
      <selection sqref="A1:XFD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8" customHeight="1" x14ac:dyDescent="0.15">
      <c r="B1" s="24"/>
      <c r="C1" s="24"/>
      <c r="D1" s="24"/>
      <c r="E1" s="24"/>
      <c r="F1" s="24"/>
      <c r="G1" s="23" t="s">
        <v>6</v>
      </c>
      <c r="H1" s="21" t="s">
        <v>7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5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JoursEtSemaines+DATE(AnnéeCalendrier,10,1)-WEEKDAY(DATE(AnnéeCalendrier,10,1),(DébutSemaine="l")+1)+1</f>
        <v>43374</v>
      </c>
      <c r="C5" s="6">
        <v>43375</v>
      </c>
      <c r="D5" s="6">
        <v>43376</v>
      </c>
      <c r="E5" s="6">
        <v>43377</v>
      </c>
      <c r="F5" s="6">
        <v>43378</v>
      </c>
      <c r="G5" s="6">
        <v>43379</v>
      </c>
      <c r="H5" s="6">
        <v>43380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JoursEtSemaines+DATE(AnnéeCalendrier,10,1)-WEEKDAY(DATE(AnnéeCalendrier,10,1),(DébutSemaine="l")+1)+8</f>
        <v>43381</v>
      </c>
      <c r="C7" s="6">
        <v>43382</v>
      </c>
      <c r="D7" s="6">
        <v>43383</v>
      </c>
      <c r="E7" s="6">
        <v>43384</v>
      </c>
      <c r="F7" s="6">
        <v>43385</v>
      </c>
      <c r="G7" s="6">
        <v>43386</v>
      </c>
      <c r="H7" s="6">
        <v>43387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JoursEtSemaines+DATE(AnnéeCalendrier,10,1)-WEEKDAY(DATE(AnnéeCalendrier,10,1),(DébutSemaine="l")+1)+15</f>
        <v>43388</v>
      </c>
      <c r="C9" s="6">
        <v>43389</v>
      </c>
      <c r="D9" s="6">
        <v>43390</v>
      </c>
      <c r="E9" s="6">
        <v>43391</v>
      </c>
      <c r="F9" s="6">
        <v>43392</v>
      </c>
      <c r="G9" s="6">
        <v>43393</v>
      </c>
      <c r="H9" s="6">
        <v>43394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JoursEtSemaines+DATE(AnnéeCalendrier,10,1)-WEEKDAY(DATE(AnnéeCalendrier,10,1),(DébutSemaine="l")+1)+22</f>
        <v>43395</v>
      </c>
      <c r="C11" s="6">
        <v>43396</v>
      </c>
      <c r="D11" s="6">
        <v>43397</v>
      </c>
      <c r="E11" s="6">
        <v>43398</v>
      </c>
      <c r="F11" s="6">
        <v>43399</v>
      </c>
      <c r="G11" s="6">
        <v>43400</v>
      </c>
      <c r="H11" s="6">
        <v>43401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JoursEtSemaines+DATE(AnnéeCalendrier,10,1)-WEEKDAY(DATE(AnnéeCalendrier,10,1),(DébutSemaine="l")+1)+29</f>
        <v>43402</v>
      </c>
      <c r="C13" s="6">
        <v>43403</v>
      </c>
      <c r="D13" s="6">
        <v>43404</v>
      </c>
      <c r="E13" s="6">
        <v>43405</v>
      </c>
      <c r="F13" s="6">
        <v>43406</v>
      </c>
      <c r="G13" s="6">
        <v>43407</v>
      </c>
      <c r="H13" s="6">
        <v>43408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JoursEtSemaines+DATE(AnnéeCalendrier,10,1)-WEEKDAY(DATE(AnnéeCalendrier,10,1),(DébutSemaine="l")+1)+36</f>
        <v>43409</v>
      </c>
      <c r="C15" s="6">
        <v>43410</v>
      </c>
      <c r="D15" s="6">
        <v>43411</v>
      </c>
      <c r="E15" s="6">
        <v>43412</v>
      </c>
      <c r="F15" s="6">
        <v>43413</v>
      </c>
      <c r="G15" s="6">
        <v>43414</v>
      </c>
      <c r="H15" s="6">
        <v>43415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conditionalFormatting sqref="B5:G5">
    <cfRule type="expression" dxfId="5" priority="2">
      <formula>DAY(B5)&gt;8</formula>
    </cfRule>
  </conditionalFormatting>
  <conditionalFormatting sqref="B13:H16">
    <cfRule type="expression" dxfId="4" priority="1">
      <formula>AND(DAY(B13)&gt;=1,DAY(B13)&lt;=15)</formula>
    </cfRule>
  </conditionalFormatting>
  <hyperlinks>
    <hyperlink ref="H1" location="NOVEMBRE!A1" display="NOV"/>
    <hyperlink ref="G1" location="SEPTEMBRE!A1" display="SEPT"/>
  </hyperlinks>
  <printOptions horizontalCentered="1"/>
  <pageMargins left="0.5" right="0.5" top="0.4" bottom="0.4" header="0.3" footer="0.3"/>
  <pageSetup paperSize="9" fitToHeight="0" orientation="landscape" horizontalDpi="4294967293" r:id="rId1"/>
  <picture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tabColor theme="9" tint="-0.249977111117893"/>
    <pageSetUpPr fitToPage="1"/>
  </sheetPr>
  <dimension ref="B1:I17"/>
  <sheetViews>
    <sheetView showGridLines="0" workbookViewId="0">
      <selection sqref="A1:XFD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6" customHeight="1" x14ac:dyDescent="0.15">
      <c r="B1" s="24"/>
      <c r="C1" s="24"/>
      <c r="D1" s="24"/>
      <c r="E1" s="24"/>
      <c r="F1" s="24"/>
      <c r="G1" s="23" t="s">
        <v>9</v>
      </c>
      <c r="H1" s="21" t="s">
        <v>10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8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JoursEtSemaines+DATE(AnnéeCalendrier,11,1)-WEEKDAY(DATE(AnnéeCalendrier,11,1),(DébutSemaine="l")+1)+1</f>
        <v>43402</v>
      </c>
      <c r="C5" s="6">
        <v>43403</v>
      </c>
      <c r="D5" s="6">
        <v>43404</v>
      </c>
      <c r="E5" s="6">
        <v>43405</v>
      </c>
      <c r="F5" s="6">
        <v>43406</v>
      </c>
      <c r="G5" s="6">
        <v>43407</v>
      </c>
      <c r="H5" s="6">
        <v>43408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JoursEtSemaines+DATE(AnnéeCalendrier,11,1)-WEEKDAY(DATE(AnnéeCalendrier,11,1),(DébutSemaine="l")+1)+8</f>
        <v>43409</v>
      </c>
      <c r="C7" s="6">
        <v>43410</v>
      </c>
      <c r="D7" s="6">
        <v>43411</v>
      </c>
      <c r="E7" s="6">
        <v>43412</v>
      </c>
      <c r="F7" s="6">
        <v>43413</v>
      </c>
      <c r="G7" s="6">
        <v>43414</v>
      </c>
      <c r="H7" s="6">
        <v>43415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JoursEtSemaines+DATE(AnnéeCalendrier,11,1)-WEEKDAY(DATE(AnnéeCalendrier,11,1),(DébutSemaine="l")+1)+15</f>
        <v>43416</v>
      </c>
      <c r="C9" s="6">
        <v>43417</v>
      </c>
      <c r="D9" s="6">
        <v>43418</v>
      </c>
      <c r="E9" s="6">
        <v>43419</v>
      </c>
      <c r="F9" s="6">
        <v>43420</v>
      </c>
      <c r="G9" s="6">
        <v>43421</v>
      </c>
      <c r="H9" s="6">
        <v>43422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JoursEtSemaines+DATE(AnnéeCalendrier,11,1)-WEEKDAY(DATE(AnnéeCalendrier,11,1),(DébutSemaine="l")+1)+22</f>
        <v>43423</v>
      </c>
      <c r="C11" s="6">
        <v>43424</v>
      </c>
      <c r="D11" s="6">
        <v>43425</v>
      </c>
      <c r="E11" s="6">
        <v>43426</v>
      </c>
      <c r="F11" s="6">
        <v>43427</v>
      </c>
      <c r="G11" s="6">
        <v>43428</v>
      </c>
      <c r="H11" s="6">
        <v>43429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JoursEtSemaines+DATE(AnnéeCalendrier,11,1)-WEEKDAY(DATE(AnnéeCalendrier,11,1),(DébutSemaine="l")+1)+29</f>
        <v>43430</v>
      </c>
      <c r="C13" s="6">
        <v>43431</v>
      </c>
      <c r="D13" s="6">
        <v>43432</v>
      </c>
      <c r="E13" s="6">
        <v>43433</v>
      </c>
      <c r="F13" s="6">
        <v>43434</v>
      </c>
      <c r="G13" s="6">
        <v>43435</v>
      </c>
      <c r="H13" s="6">
        <v>43436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JoursEtSemaines+DATE(AnnéeCalendrier,11,1)-WEEKDAY(DATE(AnnéeCalendrier,11,1),(DébutSemaine="l")+1)+36</f>
        <v>43437</v>
      </c>
      <c r="C15" s="6">
        <v>43438</v>
      </c>
      <c r="D15" s="6">
        <v>43439</v>
      </c>
      <c r="E15" s="6">
        <v>43440</v>
      </c>
      <c r="F15" s="6">
        <v>43441</v>
      </c>
      <c r="G15" s="6">
        <v>43442</v>
      </c>
      <c r="H15" s="6">
        <v>43443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conditionalFormatting sqref="B5:G5">
    <cfRule type="expression" dxfId="3" priority="2">
      <formula>DAY(B5)&gt;8</formula>
    </cfRule>
  </conditionalFormatting>
  <conditionalFormatting sqref="B13:H16">
    <cfRule type="expression" dxfId="2" priority="1">
      <formula>AND(DAY(B13)&gt;=1,DAY(B13)&lt;=15)</formula>
    </cfRule>
  </conditionalFormatting>
  <hyperlinks>
    <hyperlink ref="H1" location="DÉCEMBRE!A1" display="DÉC"/>
    <hyperlink ref="G1" location="OCTOBRE!A1" display="OCT"/>
  </hyperlinks>
  <printOptions horizontalCentered="1"/>
  <pageMargins left="0.5" right="0.5" top="0.4" bottom="0.4" header="0.3" footer="0.3"/>
  <pageSetup paperSize="9" fitToHeight="0" orientation="landscape" horizontalDpi="4294967293"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tabColor theme="9" tint="-0.499984740745262"/>
    <pageSetUpPr fitToPage="1"/>
  </sheetPr>
  <dimension ref="B1:I17"/>
  <sheetViews>
    <sheetView showGridLines="0" workbookViewId="0">
      <selection sqref="A1:XFD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5" customHeight="1" x14ac:dyDescent="0.15">
      <c r="B1" s="24"/>
      <c r="C1" s="24"/>
      <c r="D1" s="24"/>
      <c r="E1" s="24"/>
      <c r="F1" s="24"/>
      <c r="G1" s="23" t="s">
        <v>7</v>
      </c>
      <c r="H1" s="21" t="s">
        <v>12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11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JoursEtSemaines+DATE(AnnéeCalendrier,12,1)-WEEKDAY(DATE(AnnéeCalendrier,12,1),(DébutSemaine="l")+1)+1</f>
        <v>43430</v>
      </c>
      <c r="C5" s="6">
        <v>43431</v>
      </c>
      <c r="D5" s="6">
        <v>43432</v>
      </c>
      <c r="E5" s="6">
        <v>43433</v>
      </c>
      <c r="F5" s="6">
        <v>43434</v>
      </c>
      <c r="G5" s="6">
        <v>43435</v>
      </c>
      <c r="H5" s="6">
        <v>43436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JoursEtSemaines+DATE(AnnéeCalendrier,12,1)-WEEKDAY(DATE(AnnéeCalendrier,12,1),(DébutSemaine="l")+1)+8</f>
        <v>43437</v>
      </c>
      <c r="C7" s="6">
        <v>43438</v>
      </c>
      <c r="D7" s="6">
        <v>43439</v>
      </c>
      <c r="E7" s="6">
        <v>43440</v>
      </c>
      <c r="F7" s="6">
        <v>43441</v>
      </c>
      <c r="G7" s="6">
        <v>43442</v>
      </c>
      <c r="H7" s="6">
        <v>43443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JoursEtSemaines+DATE(AnnéeCalendrier,12,1)-WEEKDAY(DATE(AnnéeCalendrier,12,1),(DébutSemaine="l")+1)+15</f>
        <v>43444</v>
      </c>
      <c r="C9" s="6">
        <v>43445</v>
      </c>
      <c r="D9" s="6">
        <v>43446</v>
      </c>
      <c r="E9" s="6">
        <v>43447</v>
      </c>
      <c r="F9" s="6">
        <v>43448</v>
      </c>
      <c r="G9" s="6">
        <v>43449</v>
      </c>
      <c r="H9" s="6">
        <v>43450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JoursEtSemaines+DATE(AnnéeCalendrier,12,1)-WEEKDAY(DATE(AnnéeCalendrier,12,1),(DébutSemaine="l")+1)+22</f>
        <v>43451</v>
      </c>
      <c r="C11" s="6">
        <v>43452</v>
      </c>
      <c r="D11" s="6">
        <v>43453</v>
      </c>
      <c r="E11" s="6">
        <v>43454</v>
      </c>
      <c r="F11" s="6">
        <v>43455</v>
      </c>
      <c r="G11" s="6">
        <v>43456</v>
      </c>
      <c r="H11" s="6">
        <v>43457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JoursEtSemaines+DATE(AnnéeCalendrier,12,1)-WEEKDAY(DATE(AnnéeCalendrier,12,1),(DébutSemaine="l")+1)+29</f>
        <v>43458</v>
      </c>
      <c r="C13" s="6">
        <v>43459</v>
      </c>
      <c r="D13" s="6">
        <v>43460</v>
      </c>
      <c r="E13" s="6">
        <v>43461</v>
      </c>
      <c r="F13" s="6">
        <v>43462</v>
      </c>
      <c r="G13" s="6">
        <v>43463</v>
      </c>
      <c r="H13" s="6">
        <v>43464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JoursEtSemaines+DATE(AnnéeCalendrier,12,1)-WEEKDAY(DATE(AnnéeCalendrier,12,1),(DébutSemaine="l")+1)+36</f>
        <v>43465</v>
      </c>
      <c r="C15" s="6">
        <v>43466</v>
      </c>
      <c r="D15" s="6">
        <v>43467</v>
      </c>
      <c r="E15" s="6">
        <v>43468</v>
      </c>
      <c r="F15" s="6">
        <v>43469</v>
      </c>
      <c r="G15" s="6">
        <v>43470</v>
      </c>
      <c r="H15" s="6">
        <v>43471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conditionalFormatting sqref="B5:G5">
    <cfRule type="expression" dxfId="1" priority="2">
      <formula>DAY(B5)&gt;8</formula>
    </cfRule>
  </conditionalFormatting>
  <conditionalFormatting sqref="B13:H16">
    <cfRule type="expression" dxfId="0" priority="1">
      <formula>AND(DAY(B13)&gt;=1,DAY(B13)&lt;=15)</formula>
    </cfRule>
  </conditionalFormatting>
  <hyperlinks>
    <hyperlink ref="H1" location="JANVIER!A1" display="JAN"/>
    <hyperlink ref="G1" location="NOVEMBRE!A1" display="NOV"/>
  </hyperlinks>
  <printOptions horizontalCentered="1"/>
  <pageMargins left="0.5" right="0.5" top="0.4" bottom="0.4" header="0.3" footer="0.3"/>
  <pageSetup paperSize="9" fitToHeight="0" orientation="landscape" horizontalDpi="4294967293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theme="0" tint="-4.9989318521683403E-2"/>
    <pageSetUpPr fitToPage="1"/>
  </sheetPr>
  <dimension ref="B1:I16"/>
  <sheetViews>
    <sheetView showGridLines="0" tabSelected="1" workbookViewId="0">
      <selection activeCell="H6" sqref="H6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2" customHeight="1" x14ac:dyDescent="0.15">
      <c r="G1" s="28" t="s">
        <v>12</v>
      </c>
      <c r="H1" s="27" t="s">
        <v>14</v>
      </c>
      <c r="I1" s="24"/>
    </row>
    <row r="2" spans="2:9" ht="27.75" customHeight="1" x14ac:dyDescent="0.3">
      <c r="B2" s="31">
        <f>AnnéeCalendrier</f>
        <v>2018</v>
      </c>
      <c r="C2" s="31"/>
      <c r="E2" s="1"/>
      <c r="G2" s="20"/>
      <c r="H2" s="20"/>
      <c r="I2" s="1"/>
    </row>
    <row r="3" spans="2:9" ht="44.25" customHeight="1" x14ac:dyDescent="0.15">
      <c r="B3" s="32" t="s">
        <v>13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JoursEtSemaines+DATE(AnnéeCalendrier,2,1)-WEEKDAY(DATE(AnnéeCalendrier,2,1),(DébutSemaine="l")+1)+1</f>
        <v>43129</v>
      </c>
      <c r="C5" s="6">
        <v>43130</v>
      </c>
      <c r="D5" s="6">
        <v>43131</v>
      </c>
      <c r="E5" s="6">
        <v>43132</v>
      </c>
      <c r="F5" s="6">
        <v>43133</v>
      </c>
      <c r="G5" s="6">
        <v>43134</v>
      </c>
      <c r="H5" s="6">
        <v>43135</v>
      </c>
    </row>
    <row r="6" spans="2:9" ht="39.75" customHeight="1" x14ac:dyDescent="0.15">
      <c r="B6" s="4"/>
      <c r="C6" s="4"/>
      <c r="D6" s="4"/>
      <c r="E6" s="4"/>
      <c r="F6" s="4"/>
      <c r="G6" s="25" t="s">
        <v>27</v>
      </c>
      <c r="H6" s="4"/>
    </row>
    <row r="7" spans="2:9" ht="15" customHeight="1" x14ac:dyDescent="0.15">
      <c r="B7" s="6">
        <f t="array" ref="B7:H7">JoursEtSemaines+DATE(AnnéeCalendrier,2,1)-WEEKDAY(DATE(AnnéeCalendrier,2,1),(DébutSemaine="l")+1)+8</f>
        <v>43136</v>
      </c>
      <c r="C7" s="6">
        <v>43137</v>
      </c>
      <c r="D7" s="6">
        <v>43138</v>
      </c>
      <c r="E7" s="6">
        <v>43139</v>
      </c>
      <c r="F7" s="6">
        <v>43140</v>
      </c>
      <c r="G7" s="6">
        <v>43141</v>
      </c>
      <c r="H7" s="6">
        <v>43142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JoursEtSemaines+DATE(AnnéeCalendrier,2,1)-WEEKDAY(DATE(AnnéeCalendrier,2,1),(DébutSemaine="l")+1)+15</f>
        <v>43143</v>
      </c>
      <c r="C9" s="6">
        <v>43144</v>
      </c>
      <c r="D9" s="6">
        <v>43145</v>
      </c>
      <c r="E9" s="6">
        <v>43146</v>
      </c>
      <c r="F9" s="6">
        <v>43147</v>
      </c>
      <c r="G9" s="6">
        <v>43148</v>
      </c>
      <c r="H9" s="6">
        <v>43149</v>
      </c>
    </row>
    <row r="10" spans="2:9" ht="39.75" customHeight="1" x14ac:dyDescent="0.15">
      <c r="B10" s="4"/>
      <c r="C10" s="4"/>
      <c r="D10" s="9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JoursEtSemaines+DATE(AnnéeCalendrier,2,1)-WEEKDAY(DATE(AnnéeCalendrier,2,1),(DébutSemaine="l")+1)+22</f>
        <v>43150</v>
      </c>
      <c r="C11" s="6">
        <v>43151</v>
      </c>
      <c r="D11" s="6">
        <v>43152</v>
      </c>
      <c r="E11" s="6">
        <v>43153</v>
      </c>
      <c r="F11" s="6">
        <v>43154</v>
      </c>
      <c r="G11" s="6">
        <v>43155</v>
      </c>
      <c r="H11" s="6">
        <v>43156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JoursEtSemaines+DATE(AnnéeCalendrier,2,1)-WEEKDAY(DATE(AnnéeCalendrier,2,1),(DébutSemaine="l")+1)+29</f>
        <v>43157</v>
      </c>
      <c r="C13" s="6">
        <v>43158</v>
      </c>
      <c r="D13" s="6">
        <v>43159</v>
      </c>
      <c r="E13" s="6">
        <v>43160</v>
      </c>
      <c r="F13" s="6">
        <v>43161</v>
      </c>
      <c r="G13" s="6">
        <v>43162</v>
      </c>
      <c r="H13" s="6">
        <v>43163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JoursEtSemaines+DATE(AnnéeCalendrier,2,1)-WEEKDAY(DATE(AnnéeCalendrier,2,1),(DébutSemaine="l")+1)+36</f>
        <v>43164</v>
      </c>
      <c r="C15" s="6">
        <v>43165</v>
      </c>
      <c r="D15" s="6">
        <v>43166</v>
      </c>
      <c r="E15" s="6">
        <v>43167</v>
      </c>
      <c r="F15" s="6">
        <v>43168</v>
      </c>
      <c r="G15" s="6">
        <v>43169</v>
      </c>
      <c r="H15" s="6">
        <v>43170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</sheetData>
  <mergeCells count="2">
    <mergeCell ref="B2:C2"/>
    <mergeCell ref="B3:E3"/>
  </mergeCells>
  <phoneticPr fontId="9" type="noConversion"/>
  <conditionalFormatting sqref="B5:G5">
    <cfRule type="expression" dxfId="21" priority="2">
      <formula>DAY(B5)&gt;8</formula>
    </cfRule>
  </conditionalFormatting>
  <conditionalFormatting sqref="B13:H16">
    <cfRule type="expression" dxfId="20" priority="1">
      <formula>AND(DAY(B13)&gt;=1,DAY(B13)&lt;=15)</formula>
    </cfRule>
  </conditionalFormatting>
  <hyperlinks>
    <hyperlink ref="H1" location="MARS!A1" display="MAR"/>
    <hyperlink ref="G1" location="JANVIER!A1" display="JAN"/>
  </hyperlinks>
  <printOptions horizontalCentered="1"/>
  <pageMargins left="0.5" right="0.5" top="0.4" bottom="0.4" header="0.3" footer="0.3"/>
  <pageSetup paperSize="9" scale="97" fitToHeight="0" orientation="landscape" horizontalDpi="4294967293"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theme="0" tint="-0.14999847407452621"/>
    <pageSetUpPr fitToPage="1"/>
  </sheetPr>
  <dimension ref="B1:I16"/>
  <sheetViews>
    <sheetView showGridLines="0" workbookViewId="0">
      <selection activeCell="G1" sqref="G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62" customHeight="1" x14ac:dyDescent="0.15">
      <c r="B1" s="24"/>
      <c r="C1" s="24"/>
      <c r="D1" s="24"/>
      <c r="E1" s="24"/>
      <c r="F1" s="24"/>
      <c r="G1" s="28" t="s">
        <v>4</v>
      </c>
      <c r="H1" s="27" t="s">
        <v>16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15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JoursEtSemaines+DATE(AnnéeCalendrier,3,1)-WEEKDAY(DATE(AnnéeCalendrier,3,1),(DébutSemaine="l")+1)+1</f>
        <v>43157</v>
      </c>
      <c r="C5" s="6">
        <v>43158</v>
      </c>
      <c r="D5" s="6">
        <v>43159</v>
      </c>
      <c r="E5" s="6">
        <v>43160</v>
      </c>
      <c r="F5" s="6">
        <v>43161</v>
      </c>
      <c r="G5" s="6">
        <v>43162</v>
      </c>
      <c r="H5" s="6">
        <v>43163</v>
      </c>
    </row>
    <row r="6" spans="2:9" ht="39.75" customHeight="1" x14ac:dyDescent="0.15">
      <c r="B6" s="4"/>
      <c r="C6" s="4"/>
      <c r="D6" s="4"/>
      <c r="E6" s="4"/>
      <c r="F6" s="25" t="s">
        <v>28</v>
      </c>
      <c r="G6" s="4"/>
      <c r="H6" s="4"/>
    </row>
    <row r="7" spans="2:9" ht="15" customHeight="1" x14ac:dyDescent="0.15">
      <c r="B7" s="6">
        <f t="array" ref="B7:H7">JoursEtSemaines+DATE(AnnéeCalendrier,3,1)-WEEKDAY(DATE(AnnéeCalendrier,3,1),(DébutSemaine="l")+1)+8</f>
        <v>43164</v>
      </c>
      <c r="C7" s="6">
        <v>43165</v>
      </c>
      <c r="D7" s="6">
        <v>43166</v>
      </c>
      <c r="E7" s="6">
        <v>43167</v>
      </c>
      <c r="F7" s="6">
        <v>43168</v>
      </c>
      <c r="G7" s="6">
        <v>43169</v>
      </c>
      <c r="H7" s="6">
        <v>43170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JoursEtSemaines+DATE(AnnéeCalendrier,3,1)-WEEKDAY(DATE(AnnéeCalendrier,3,1),(DébutSemaine="l")+1)+15</f>
        <v>43171</v>
      </c>
      <c r="C9" s="6">
        <v>43172</v>
      </c>
      <c r="D9" s="6">
        <v>43173</v>
      </c>
      <c r="E9" s="6">
        <v>43174</v>
      </c>
      <c r="F9" s="6">
        <v>43175</v>
      </c>
      <c r="G9" s="6">
        <v>43176</v>
      </c>
      <c r="H9" s="6">
        <v>43177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JoursEtSemaines+DATE(AnnéeCalendrier,3,1)-WEEKDAY(DATE(AnnéeCalendrier,3,1),(DébutSemaine="l")+1)+22</f>
        <v>43178</v>
      </c>
      <c r="C11" s="6">
        <v>43179</v>
      </c>
      <c r="D11" s="6">
        <v>43180</v>
      </c>
      <c r="E11" s="6">
        <v>43181</v>
      </c>
      <c r="F11" s="6">
        <v>43182</v>
      </c>
      <c r="G11" s="6">
        <v>43183</v>
      </c>
      <c r="H11" s="6">
        <v>43184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JoursEtSemaines+DATE(AnnéeCalendrier,3,1)-WEEKDAY(DATE(AnnéeCalendrier,3,1),(DébutSemaine="l")+1)+29</f>
        <v>43185</v>
      </c>
      <c r="C13" s="6">
        <v>43186</v>
      </c>
      <c r="D13" s="6">
        <v>43187</v>
      </c>
      <c r="E13" s="6">
        <v>43188</v>
      </c>
      <c r="F13" s="6">
        <v>43189</v>
      </c>
      <c r="G13" s="6">
        <v>43190</v>
      </c>
      <c r="H13" s="6">
        <v>43191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JoursEtSemaines+DATE(AnnéeCalendrier,3,1)-WEEKDAY(DATE(AnnéeCalendrier,3,1),(DébutSemaine="l")+1)+36</f>
        <v>43192</v>
      </c>
      <c r="C15" s="6">
        <v>43193</v>
      </c>
      <c r="D15" s="6">
        <v>43194</v>
      </c>
      <c r="E15" s="6">
        <v>43195</v>
      </c>
      <c r="F15" s="6">
        <v>43196</v>
      </c>
      <c r="G15" s="6">
        <v>43197</v>
      </c>
      <c r="H15" s="6">
        <v>43198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</sheetData>
  <mergeCells count="2">
    <mergeCell ref="B2:C2"/>
    <mergeCell ref="B3:E3"/>
  </mergeCells>
  <phoneticPr fontId="9" type="noConversion"/>
  <conditionalFormatting sqref="B5:G5">
    <cfRule type="expression" dxfId="19" priority="2">
      <formula>DAY(B5)&gt;8</formula>
    </cfRule>
  </conditionalFormatting>
  <conditionalFormatting sqref="B13:H16">
    <cfRule type="expression" dxfId="18" priority="1">
      <formula>AND(DAY(B13)&gt;=1,DAY(B13)&lt;=15)</formula>
    </cfRule>
  </conditionalFormatting>
  <hyperlinks>
    <hyperlink ref="H1" location="AVRIL!A1" display="AVR"/>
    <hyperlink ref="G1" location="FÉVRIER!A1" display="FÉV"/>
  </hyperlinks>
  <printOptions horizontalCentered="1"/>
  <pageMargins left="0.5" right="0.5" top="0.4" bottom="0.4" header="0.3" footer="0.3"/>
  <pageSetup paperSize="9" scale="97" fitToHeight="0" orientation="landscape" horizontalDpi="4294967293"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theme="0" tint="-0.249977111117893"/>
    <pageSetUpPr fitToPage="1"/>
  </sheetPr>
  <dimension ref="B1:I17"/>
  <sheetViews>
    <sheetView showGridLines="0" workbookViewId="0">
      <selection activeCell="G1" sqref="G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3" customHeight="1" x14ac:dyDescent="0.15">
      <c r="B1" s="24"/>
      <c r="C1" s="24"/>
      <c r="D1" s="24"/>
      <c r="E1" s="24"/>
      <c r="F1" s="24"/>
      <c r="G1" s="28" t="s">
        <v>14</v>
      </c>
      <c r="H1" s="27" t="s">
        <v>18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17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JoursEtSemaines+DATE(AnnéeCalendrier,4,1)-WEEKDAY(DATE(AnnéeCalendrier,4,1),(DébutSemaine="l")+1)+1</f>
        <v>43185</v>
      </c>
      <c r="C5" s="6">
        <v>43186</v>
      </c>
      <c r="D5" s="6">
        <v>43187</v>
      </c>
      <c r="E5" s="6">
        <v>43188</v>
      </c>
      <c r="F5" s="6">
        <v>43189</v>
      </c>
      <c r="G5" s="6">
        <v>43190</v>
      </c>
      <c r="H5" s="6">
        <v>43191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JoursEtSemaines+DATE(AnnéeCalendrier,4,1)-WEEKDAY(DATE(AnnéeCalendrier,4,1),(DébutSemaine="l")+1)+8</f>
        <v>43192</v>
      </c>
      <c r="C7" s="6">
        <v>43193</v>
      </c>
      <c r="D7" s="6">
        <v>43194</v>
      </c>
      <c r="E7" s="6">
        <v>43195</v>
      </c>
      <c r="F7" s="6">
        <v>43196</v>
      </c>
      <c r="G7" s="6">
        <v>43197</v>
      </c>
      <c r="H7" s="6">
        <v>43198</v>
      </c>
    </row>
    <row r="8" spans="2:9" ht="39.75" customHeight="1" x14ac:dyDescent="0.15">
      <c r="B8" s="4"/>
      <c r="C8" s="4"/>
      <c r="D8" s="4"/>
      <c r="E8" s="4"/>
      <c r="F8" s="4"/>
      <c r="G8" s="4"/>
      <c r="H8" s="25" t="s">
        <v>29</v>
      </c>
    </row>
    <row r="9" spans="2:9" ht="15" customHeight="1" x14ac:dyDescent="0.15">
      <c r="B9" s="6">
        <f t="array" ref="B9:H9">JoursEtSemaines+DATE(AnnéeCalendrier,4,1)-WEEKDAY(DATE(AnnéeCalendrier,4,1),(DébutSemaine="l")+1)+15</f>
        <v>43199</v>
      </c>
      <c r="C9" s="6">
        <v>43200</v>
      </c>
      <c r="D9" s="6">
        <v>43201</v>
      </c>
      <c r="E9" s="6">
        <v>43202</v>
      </c>
      <c r="F9" s="6">
        <v>43203</v>
      </c>
      <c r="G9" s="6">
        <v>43204</v>
      </c>
      <c r="H9" s="6">
        <v>43205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JoursEtSemaines+DATE(AnnéeCalendrier,4,1)-WEEKDAY(DATE(AnnéeCalendrier,4,1),(DébutSemaine="l")+1)+22</f>
        <v>43206</v>
      </c>
      <c r="C11" s="6">
        <v>43207</v>
      </c>
      <c r="D11" s="6">
        <v>43208</v>
      </c>
      <c r="E11" s="6">
        <v>43209</v>
      </c>
      <c r="F11" s="6">
        <v>43210</v>
      </c>
      <c r="G11" s="6">
        <v>43211</v>
      </c>
      <c r="H11" s="6">
        <v>43212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JoursEtSemaines+DATE(AnnéeCalendrier,4,1)-WEEKDAY(DATE(AnnéeCalendrier,4,1),(DébutSemaine="l")+1)+29</f>
        <v>43213</v>
      </c>
      <c r="C13" s="6">
        <v>43214</v>
      </c>
      <c r="D13" s="6">
        <v>43215</v>
      </c>
      <c r="E13" s="6">
        <v>43216</v>
      </c>
      <c r="F13" s="6">
        <v>43217</v>
      </c>
      <c r="G13" s="6">
        <v>43218</v>
      </c>
      <c r="H13" s="6">
        <v>43219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JoursEtSemaines+DATE(AnnéeCalendrier,4,1)-WEEKDAY(DATE(AnnéeCalendrier,4,1),(DébutSemaine="l")+1)+36</f>
        <v>43220</v>
      </c>
      <c r="C15" s="6">
        <v>43221</v>
      </c>
      <c r="D15" s="6">
        <v>43222</v>
      </c>
      <c r="E15" s="6">
        <v>43223</v>
      </c>
      <c r="F15" s="6">
        <v>43224</v>
      </c>
      <c r="G15" s="6">
        <v>43225</v>
      </c>
      <c r="H15" s="6">
        <v>43226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phoneticPr fontId="9" type="noConversion"/>
  <conditionalFormatting sqref="B5:G5">
    <cfRule type="expression" dxfId="17" priority="2">
      <formula>DAY(B5)&gt;8</formula>
    </cfRule>
  </conditionalFormatting>
  <conditionalFormatting sqref="B13:H16">
    <cfRule type="expression" dxfId="16" priority="1">
      <formula>AND(DAY(B13)&gt;=1,DAY(B13)&lt;=15)</formula>
    </cfRule>
  </conditionalFormatting>
  <hyperlinks>
    <hyperlink ref="H1" location="MAI!A1" display="MAI"/>
    <hyperlink ref="G1" location="MARS!A1" display="MAR"/>
  </hyperlinks>
  <printOptions horizontalCentered="1"/>
  <pageMargins left="0.5" right="0.5" top="0.4" bottom="0.4" header="0.3" footer="0.3"/>
  <pageSetup paperSize="9" scale="97" fitToHeight="0" orientation="landscape" horizontalDpi="4294967293"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theme="0" tint="-0.34998626667073579"/>
    <pageSetUpPr fitToPage="1"/>
  </sheetPr>
  <dimension ref="B1:I17"/>
  <sheetViews>
    <sheetView showGridLines="0" workbookViewId="0">
      <selection activeCell="G1" sqref="G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60" customHeight="1" x14ac:dyDescent="0.15">
      <c r="G1" s="28" t="s">
        <v>16</v>
      </c>
      <c r="H1" s="27" t="s">
        <v>19</v>
      </c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18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JoursEtSemaines+DATE(AnnéeCalendrier,5,1)-WEEKDAY(DATE(AnnéeCalendrier,5,1),(DébutSemaine="l")+1)+1</f>
        <v>43220</v>
      </c>
      <c r="C5" s="6">
        <v>43221</v>
      </c>
      <c r="D5" s="6">
        <v>43222</v>
      </c>
      <c r="E5" s="6">
        <v>43223</v>
      </c>
      <c r="F5" s="6">
        <v>43224</v>
      </c>
      <c r="G5" s="6">
        <v>43225</v>
      </c>
      <c r="H5" s="6">
        <v>43226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JoursEtSemaines+DATE(AnnéeCalendrier,5,1)-WEEKDAY(DATE(AnnéeCalendrier,5,1),(DébutSemaine="l")+1)+8</f>
        <v>43227</v>
      </c>
      <c r="C7" s="6">
        <v>43228</v>
      </c>
      <c r="D7" s="6">
        <v>43229</v>
      </c>
      <c r="E7" s="6">
        <v>43230</v>
      </c>
      <c r="F7" s="6">
        <v>43231</v>
      </c>
      <c r="G7" s="6">
        <v>43232</v>
      </c>
      <c r="H7" s="6">
        <v>43233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JoursEtSemaines+DATE(AnnéeCalendrier,5,1)-WEEKDAY(DATE(AnnéeCalendrier,5,1),(DébutSemaine="l")+1)+15</f>
        <v>43234</v>
      </c>
      <c r="C9" s="6">
        <v>43235</v>
      </c>
      <c r="D9" s="6">
        <v>43236</v>
      </c>
      <c r="E9" s="6">
        <v>43237</v>
      </c>
      <c r="F9" s="6">
        <v>43238</v>
      </c>
      <c r="G9" s="6">
        <v>43239</v>
      </c>
      <c r="H9" s="6">
        <v>43240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JoursEtSemaines+DATE(AnnéeCalendrier,5,1)-WEEKDAY(DATE(AnnéeCalendrier,5,1),(DébutSemaine="l")+1)+22</f>
        <v>43241</v>
      </c>
      <c r="C11" s="6">
        <v>43242</v>
      </c>
      <c r="D11" s="6">
        <v>43243</v>
      </c>
      <c r="E11" s="6">
        <v>43244</v>
      </c>
      <c r="F11" s="6">
        <v>43245</v>
      </c>
      <c r="G11" s="6">
        <v>43246</v>
      </c>
      <c r="H11" s="6">
        <v>43247</v>
      </c>
    </row>
    <row r="12" spans="2:9" ht="40.5" customHeight="1" x14ac:dyDescent="0.15">
      <c r="B12" s="4"/>
      <c r="C12" s="4"/>
      <c r="D12" s="25" t="s">
        <v>33</v>
      </c>
      <c r="E12" s="25" t="s">
        <v>30</v>
      </c>
      <c r="F12" s="4"/>
      <c r="G12" s="4"/>
      <c r="H12" s="25" t="s">
        <v>31</v>
      </c>
    </row>
    <row r="13" spans="2:9" ht="15" customHeight="1" x14ac:dyDescent="0.15">
      <c r="B13" s="6">
        <f t="array" ref="B13:H13">JoursEtSemaines+DATE(AnnéeCalendrier,5,1)-WEEKDAY(DATE(AnnéeCalendrier,5,1),(DébutSemaine="l")+1)+29</f>
        <v>43248</v>
      </c>
      <c r="C13" s="6">
        <v>43249</v>
      </c>
      <c r="D13" s="6">
        <v>43250</v>
      </c>
      <c r="E13" s="6">
        <v>43251</v>
      </c>
      <c r="F13" s="6">
        <v>43252</v>
      </c>
      <c r="G13" s="6">
        <v>43253</v>
      </c>
      <c r="H13" s="6">
        <v>43254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JoursEtSemaines+DATE(AnnéeCalendrier,5,1)-WEEKDAY(DATE(AnnéeCalendrier,5,1),(DébutSemaine="l")+1)+36</f>
        <v>43255</v>
      </c>
      <c r="C15" s="6">
        <v>43256</v>
      </c>
      <c r="D15" s="6">
        <v>43257</v>
      </c>
      <c r="E15" s="6">
        <v>43258</v>
      </c>
      <c r="F15" s="6">
        <v>43259</v>
      </c>
      <c r="G15" s="6">
        <v>43260</v>
      </c>
      <c r="H15" s="6">
        <v>43261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phoneticPr fontId="9" type="noConversion"/>
  <conditionalFormatting sqref="B5:G5">
    <cfRule type="expression" dxfId="15" priority="2">
      <formula>DAY(B5)&gt;8</formula>
    </cfRule>
  </conditionalFormatting>
  <conditionalFormatting sqref="B13:H16">
    <cfRule type="expression" dxfId="14" priority="1">
      <formula>AND(DAY(B13)&gt;=1,DAY(B13)&lt;=15)</formula>
    </cfRule>
  </conditionalFormatting>
  <hyperlinks>
    <hyperlink ref="H1" location="JUIN!A1" display="JUIN"/>
    <hyperlink ref="G1" location="AVRIL!A1" display="AVR"/>
  </hyperlinks>
  <printOptions horizontalCentered="1"/>
  <pageMargins left="0.5" right="0.5" top="0.4" bottom="0.4" header="0.3" footer="0.3"/>
  <pageSetup paperSize="9" scale="97" fitToHeight="0" orientation="landscape" horizontalDpi="4294967293" r:id="rId1"/>
  <picture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theme="0" tint="-0.499984740745262"/>
    <pageSetUpPr fitToPage="1"/>
  </sheetPr>
  <dimension ref="B1:I17"/>
  <sheetViews>
    <sheetView showGridLines="0" workbookViewId="0">
      <selection activeCell="G1" sqref="G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2" customHeight="1" x14ac:dyDescent="0.15">
      <c r="B1" s="24"/>
      <c r="C1" s="24"/>
      <c r="D1" s="24"/>
      <c r="E1" s="24"/>
      <c r="F1" s="24"/>
      <c r="G1" s="28" t="s">
        <v>18</v>
      </c>
      <c r="H1" s="27" t="s">
        <v>20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19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JoursEtSemaines+DATE(AnnéeCalendrier,6,1)-WEEKDAY(DATE(AnnéeCalendrier,6,1),(DébutSemaine="l")+1)+1</f>
        <v>43248</v>
      </c>
      <c r="C5" s="6">
        <v>43249</v>
      </c>
      <c r="D5" s="6">
        <v>43250</v>
      </c>
      <c r="E5" s="6">
        <v>43251</v>
      </c>
      <c r="F5" s="6">
        <v>43252</v>
      </c>
      <c r="G5" s="6">
        <v>43253</v>
      </c>
      <c r="H5" s="6">
        <v>43254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JoursEtSemaines+DATE(AnnéeCalendrier,6,1)-WEEKDAY(DATE(AnnéeCalendrier,6,1),(DébutSemaine="l")+1)+8</f>
        <v>43255</v>
      </c>
      <c r="C7" s="6">
        <v>43256</v>
      </c>
      <c r="D7" s="6">
        <v>43257</v>
      </c>
      <c r="E7" s="6">
        <v>43258</v>
      </c>
      <c r="F7" s="6">
        <v>43259</v>
      </c>
      <c r="G7" s="6">
        <v>43260</v>
      </c>
      <c r="H7" s="6">
        <v>43261</v>
      </c>
    </row>
    <row r="8" spans="2:9" ht="39.75" customHeight="1" x14ac:dyDescent="0.15">
      <c r="B8" s="4"/>
      <c r="C8" s="4"/>
      <c r="D8" s="4"/>
      <c r="E8" s="25" t="s">
        <v>32</v>
      </c>
      <c r="F8" s="4"/>
      <c r="G8" s="4"/>
      <c r="H8" s="4"/>
    </row>
    <row r="9" spans="2:9" ht="15" customHeight="1" x14ac:dyDescent="0.15">
      <c r="B9" s="6">
        <f t="array" ref="B9:H9">JoursEtSemaines+DATE(AnnéeCalendrier,6,1)-WEEKDAY(DATE(AnnéeCalendrier,6,1),(DébutSemaine="l")+1)+15</f>
        <v>43262</v>
      </c>
      <c r="C9" s="6">
        <v>43263</v>
      </c>
      <c r="D9" s="6">
        <v>43264</v>
      </c>
      <c r="E9" s="6">
        <v>43265</v>
      </c>
      <c r="F9" s="6">
        <v>43266</v>
      </c>
      <c r="G9" s="6">
        <v>43267</v>
      </c>
      <c r="H9" s="6">
        <v>43268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JoursEtSemaines+DATE(AnnéeCalendrier,6,1)-WEEKDAY(DATE(AnnéeCalendrier,6,1),(DébutSemaine="l")+1)+22</f>
        <v>43269</v>
      </c>
      <c r="C11" s="6">
        <v>43270</v>
      </c>
      <c r="D11" s="6">
        <v>43271</v>
      </c>
      <c r="E11" s="6">
        <v>43272</v>
      </c>
      <c r="F11" s="6">
        <v>43273</v>
      </c>
      <c r="G11" s="6">
        <v>43274</v>
      </c>
      <c r="H11" s="6">
        <v>43275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JoursEtSemaines+DATE(AnnéeCalendrier,6,1)-WEEKDAY(DATE(AnnéeCalendrier,6,1),(DébutSemaine="l")+1)+29</f>
        <v>43276</v>
      </c>
      <c r="C13" s="6">
        <v>43277</v>
      </c>
      <c r="D13" s="6">
        <v>43278</v>
      </c>
      <c r="E13" s="6">
        <v>43279</v>
      </c>
      <c r="F13" s="6">
        <v>43280</v>
      </c>
      <c r="G13" s="6">
        <v>43281</v>
      </c>
      <c r="H13" s="6">
        <v>43282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JoursEtSemaines+DATE(AnnéeCalendrier,6,1)-WEEKDAY(DATE(AnnéeCalendrier,6,1),(DébutSemaine="l")+1)+36</f>
        <v>43283</v>
      </c>
      <c r="C15" s="6">
        <v>43284</v>
      </c>
      <c r="D15" s="6">
        <v>43285</v>
      </c>
      <c r="E15" s="6">
        <v>43286</v>
      </c>
      <c r="F15" s="6">
        <v>43287</v>
      </c>
      <c r="G15" s="6">
        <v>43288</v>
      </c>
      <c r="H15" s="6">
        <v>43289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phoneticPr fontId="9" type="noConversion"/>
  <conditionalFormatting sqref="B5:G5">
    <cfRule type="expression" dxfId="13" priority="2">
      <formula>DAY(B5)&gt;8</formula>
    </cfRule>
  </conditionalFormatting>
  <conditionalFormatting sqref="B13:H16">
    <cfRule type="expression" dxfId="12" priority="1">
      <formula>AND(DAY(B13)&gt;=1,DAY(B13)&lt;=15)</formula>
    </cfRule>
  </conditionalFormatting>
  <hyperlinks>
    <hyperlink ref="H1" location="JUILLET!A1" display="JUIL"/>
    <hyperlink ref="G1" location="MAI!A1" display="MAI"/>
  </hyperlinks>
  <printOptions horizontalCentered="1"/>
  <pageMargins left="0.5" right="0.5" top="0.4" bottom="0.4" header="0.3" footer="0.3"/>
  <pageSetup paperSize="9" scale="97" fitToHeight="0" orientation="landscape" horizontalDpi="4294967293" r:id="rId1"/>
  <picture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theme="4" tint="-0.499984740745262"/>
    <pageSetUpPr fitToPage="1"/>
  </sheetPr>
  <dimension ref="B1:I17"/>
  <sheetViews>
    <sheetView showGridLines="0" workbookViewId="0">
      <selection sqref="A1:XFD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64" customHeight="1" x14ac:dyDescent="0.15">
      <c r="B1" s="24"/>
      <c r="C1" s="24"/>
      <c r="D1" s="24"/>
      <c r="E1" s="24"/>
      <c r="F1" s="24"/>
      <c r="G1" s="23" t="s">
        <v>19</v>
      </c>
      <c r="H1" s="21" t="s">
        <v>25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21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JoursEtSemaines+DATE(AnnéeCalendrier,7,1)-WEEKDAY(DATE(AnnéeCalendrier,7,1),(DébutSemaine="l")+1)+1</f>
        <v>43276</v>
      </c>
      <c r="C5" s="6">
        <v>43277</v>
      </c>
      <c r="D5" s="6">
        <v>43278</v>
      </c>
      <c r="E5" s="6">
        <v>43279</v>
      </c>
      <c r="F5" s="6">
        <v>43280</v>
      </c>
      <c r="G5" s="6">
        <v>43281</v>
      </c>
      <c r="H5" s="6">
        <v>43282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JoursEtSemaines+DATE(AnnéeCalendrier,7,1)-WEEKDAY(DATE(AnnéeCalendrier,7,1),(DébutSemaine="l")+1)+8</f>
        <v>43283</v>
      </c>
      <c r="C7" s="6">
        <v>43284</v>
      </c>
      <c r="D7" s="6">
        <v>43285</v>
      </c>
      <c r="E7" s="6">
        <v>43286</v>
      </c>
      <c r="F7" s="6">
        <v>43287</v>
      </c>
      <c r="G7" s="6">
        <v>43288</v>
      </c>
      <c r="H7" s="6">
        <v>43289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JoursEtSemaines+DATE(AnnéeCalendrier,7,1)-WEEKDAY(DATE(AnnéeCalendrier,7,1),(DébutSemaine="l")+1)+15</f>
        <v>43290</v>
      </c>
      <c r="C9" s="6">
        <v>43291</v>
      </c>
      <c r="D9" s="6">
        <v>43292</v>
      </c>
      <c r="E9" s="6">
        <v>43293</v>
      </c>
      <c r="F9" s="6">
        <v>43294</v>
      </c>
      <c r="G9" s="6">
        <v>43295</v>
      </c>
      <c r="H9" s="6">
        <v>43296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JoursEtSemaines+DATE(AnnéeCalendrier,7,1)-WEEKDAY(DATE(AnnéeCalendrier,7,1),(DébutSemaine="l")+1)+22</f>
        <v>43297</v>
      </c>
      <c r="C11" s="6">
        <v>43298</v>
      </c>
      <c r="D11" s="6">
        <v>43299</v>
      </c>
      <c r="E11" s="6">
        <v>43300</v>
      </c>
      <c r="F11" s="6">
        <v>43301</v>
      </c>
      <c r="G11" s="6">
        <v>43302</v>
      </c>
      <c r="H11" s="6">
        <v>43303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JoursEtSemaines+DATE(AnnéeCalendrier,7,1)-WEEKDAY(DATE(AnnéeCalendrier,7,1),(DébutSemaine="l")+1)+29</f>
        <v>43304</v>
      </c>
      <c r="C13" s="6">
        <v>43305</v>
      </c>
      <c r="D13" s="6">
        <v>43306</v>
      </c>
      <c r="E13" s="6">
        <v>43307</v>
      </c>
      <c r="F13" s="6">
        <v>43308</v>
      </c>
      <c r="G13" s="6">
        <v>43309</v>
      </c>
      <c r="H13" s="6">
        <v>43310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JoursEtSemaines+DATE(AnnéeCalendrier,7,1)-WEEKDAY(DATE(AnnéeCalendrier,7,1),(DébutSemaine="l")+1)+36</f>
        <v>43311</v>
      </c>
      <c r="C15" s="6">
        <v>43312</v>
      </c>
      <c r="D15" s="6">
        <v>43313</v>
      </c>
      <c r="E15" s="6">
        <v>43314</v>
      </c>
      <c r="F15" s="6">
        <v>43315</v>
      </c>
      <c r="G15" s="6">
        <v>43316</v>
      </c>
      <c r="H15" s="6">
        <v>43317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conditionalFormatting sqref="B5:G5">
    <cfRule type="expression" dxfId="11" priority="2">
      <formula>DAY(B5)&gt;8</formula>
    </cfRule>
  </conditionalFormatting>
  <conditionalFormatting sqref="B13:H16">
    <cfRule type="expression" dxfId="10" priority="1">
      <formula>AND(DAY(B13)&gt;=1,DAY(B13)&lt;=15)</formula>
    </cfRule>
  </conditionalFormatting>
  <hyperlinks>
    <hyperlink ref="H1" location="AOÛT!A1" display="AOÛ"/>
    <hyperlink ref="G1" location="JUIN!A1" display="JUIN"/>
  </hyperlinks>
  <printOptions horizontalCentered="1"/>
  <pageMargins left="0.5" right="0.5" top="0.4" bottom="0.4" header="0.3" footer="0.3"/>
  <pageSetup paperSize="9" fitToHeight="0" orientation="landscape" horizontalDpi="4294967293" r:id="rId1"/>
  <picture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theme="4" tint="-0.249977111117893"/>
    <pageSetUpPr fitToPage="1"/>
  </sheetPr>
  <dimension ref="B1:I17"/>
  <sheetViews>
    <sheetView showGridLines="0" workbookViewId="0">
      <selection sqref="A1:XFD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5" customHeight="1" x14ac:dyDescent="0.15">
      <c r="B1" s="24"/>
      <c r="C1" s="24"/>
      <c r="D1" s="24"/>
      <c r="E1" s="24"/>
      <c r="F1" s="24"/>
      <c r="G1" s="23" t="s">
        <v>20</v>
      </c>
      <c r="H1" s="21" t="s">
        <v>6</v>
      </c>
      <c r="I1" s="24"/>
    </row>
    <row r="2" spans="2:9" ht="5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55" customHeight="1" x14ac:dyDescent="0.15">
      <c r="B3" s="32" t="s">
        <v>22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JoursEtSemaines+DATE(AnnéeCalendrier,8,1)-WEEKDAY(DATE(AnnéeCalendrier,8,1),(DébutSemaine="l")+1)+1</f>
        <v>43311</v>
      </c>
      <c r="C5" s="6">
        <v>43312</v>
      </c>
      <c r="D5" s="6">
        <v>43313</v>
      </c>
      <c r="E5" s="6">
        <v>43314</v>
      </c>
      <c r="F5" s="6">
        <v>43315</v>
      </c>
      <c r="G5" s="6">
        <v>43316</v>
      </c>
      <c r="H5" s="6">
        <v>43317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JoursEtSemaines+DATE(AnnéeCalendrier,8,1)-WEEKDAY(DATE(AnnéeCalendrier,8,1),(DébutSemaine="l")+1)+8</f>
        <v>43318</v>
      </c>
      <c r="C7" s="6">
        <v>43319</v>
      </c>
      <c r="D7" s="6">
        <v>43320</v>
      </c>
      <c r="E7" s="6">
        <v>43321</v>
      </c>
      <c r="F7" s="6">
        <v>43322</v>
      </c>
      <c r="G7" s="6">
        <v>43323</v>
      </c>
      <c r="H7" s="6">
        <v>43324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JoursEtSemaines+DATE(AnnéeCalendrier,8,1)-WEEKDAY(DATE(AnnéeCalendrier,8,1),(DébutSemaine="l")+1)+15</f>
        <v>43325</v>
      </c>
      <c r="C9" s="6">
        <v>43326</v>
      </c>
      <c r="D9" s="6">
        <v>43327</v>
      </c>
      <c r="E9" s="6">
        <v>43328</v>
      </c>
      <c r="F9" s="6">
        <v>43329</v>
      </c>
      <c r="G9" s="6">
        <v>43330</v>
      </c>
      <c r="H9" s="6">
        <v>43331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JoursEtSemaines+DATE(AnnéeCalendrier,8,1)-WEEKDAY(DATE(AnnéeCalendrier,8,1),(DébutSemaine="l")+1)+22</f>
        <v>43332</v>
      </c>
      <c r="C11" s="6">
        <v>43333</v>
      </c>
      <c r="D11" s="6">
        <v>43334</v>
      </c>
      <c r="E11" s="6">
        <v>43335</v>
      </c>
      <c r="F11" s="6">
        <v>43336</v>
      </c>
      <c r="G11" s="6">
        <v>43337</v>
      </c>
      <c r="H11" s="6">
        <v>43338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JoursEtSemaines+DATE(AnnéeCalendrier,8,1)-WEEKDAY(DATE(AnnéeCalendrier,8,1),(DébutSemaine="l")+1)+29</f>
        <v>43339</v>
      </c>
      <c r="C13" s="6">
        <v>43340</v>
      </c>
      <c r="D13" s="6">
        <v>43341</v>
      </c>
      <c r="E13" s="6">
        <v>43342</v>
      </c>
      <c r="F13" s="6">
        <v>43343</v>
      </c>
      <c r="G13" s="6">
        <v>43344</v>
      </c>
      <c r="H13" s="6">
        <v>43345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JoursEtSemaines+DATE(AnnéeCalendrier,8,1)-WEEKDAY(DATE(AnnéeCalendrier,8,1),(DébutSemaine="l")+1)+36</f>
        <v>43346</v>
      </c>
      <c r="C15" s="6">
        <v>43347</v>
      </c>
      <c r="D15" s="6">
        <v>43348</v>
      </c>
      <c r="E15" s="6">
        <v>43349</v>
      </c>
      <c r="F15" s="6">
        <v>43350</v>
      </c>
      <c r="G15" s="6">
        <v>43351</v>
      </c>
      <c r="H15" s="6">
        <v>43352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conditionalFormatting sqref="B5:G5">
    <cfRule type="expression" dxfId="9" priority="2">
      <formula>DAY(B5)&gt;8</formula>
    </cfRule>
  </conditionalFormatting>
  <conditionalFormatting sqref="B13:H16">
    <cfRule type="expression" dxfId="8" priority="1">
      <formula>AND(DAY(B13)&gt;=1,DAY(B13)&lt;=15)</formula>
    </cfRule>
  </conditionalFormatting>
  <hyperlinks>
    <hyperlink ref="H1" location="SEPTEMBRE!A1" display="SEPT"/>
    <hyperlink ref="G1" location="JUILLET!A1" display="JUIL"/>
  </hyperlinks>
  <printOptions horizontalCentered="1"/>
  <pageMargins left="0.5" right="0.5" top="0.4" bottom="0.4" header="0.3" footer="0.3"/>
  <pageSetup paperSize="9" fitToHeight="0" orientation="landscape" horizontalDpi="4294967293" r:id="rId1"/>
  <picture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theme="3" tint="0.499984740745262"/>
    <pageSetUpPr fitToPage="1"/>
  </sheetPr>
  <dimension ref="B1:I17"/>
  <sheetViews>
    <sheetView showGridLines="0" workbookViewId="0">
      <selection sqref="A1:XFD1"/>
    </sheetView>
  </sheetViews>
  <sheetFormatPr baseColWidth="10" defaultColWidth="9.3984375" defaultRowHeight="11" x14ac:dyDescent="0.15"/>
  <cols>
    <col min="1" max="1" width="5.3984375" customWidth="1"/>
    <col min="2" max="8" width="21.796875" customWidth="1"/>
    <col min="9" max="9" width="5.3984375" customWidth="1"/>
  </cols>
  <sheetData>
    <row r="1" spans="2:9" s="22" customFormat="1" ht="53" customHeight="1" x14ac:dyDescent="0.15">
      <c r="B1" s="24"/>
      <c r="C1" s="24"/>
      <c r="D1" s="24"/>
      <c r="E1" s="24"/>
      <c r="F1" s="24"/>
      <c r="G1" s="23" t="s">
        <v>25</v>
      </c>
      <c r="H1" s="21" t="s">
        <v>9</v>
      </c>
      <c r="I1" s="24"/>
    </row>
    <row r="2" spans="2:9" ht="27.75" customHeight="1" x14ac:dyDescent="0.3">
      <c r="B2" s="31">
        <f>AnnéeCalendrier</f>
        <v>2018</v>
      </c>
      <c r="C2" s="31"/>
      <c r="E2" s="1"/>
      <c r="F2" s="1"/>
      <c r="G2" s="1"/>
      <c r="H2" s="8"/>
      <c r="I2" s="1"/>
    </row>
    <row r="3" spans="2:9" ht="44.25" customHeight="1" x14ac:dyDescent="0.15">
      <c r="B3" s="32" t="s">
        <v>23</v>
      </c>
      <c r="C3" s="32"/>
      <c r="D3" s="32"/>
      <c r="E3" s="32"/>
      <c r="F3" s="5"/>
    </row>
    <row r="4" spans="2:9" ht="18.75" customHeight="1" x14ac:dyDescent="0.15">
      <c r="B4" s="7" t="str">
        <f>DébutSemaine</f>
        <v>l</v>
      </c>
      <c r="C4" s="7" t="str">
        <f>LEFT(TEXT(C5,"jjj"),1)</f>
        <v>m</v>
      </c>
      <c r="D4" s="7" t="str">
        <f t="shared" ref="D4:H4" si="0">LEFT(TEXT(D5,"jjj"),1)</f>
        <v>m</v>
      </c>
      <c r="E4" s="7" t="str">
        <f t="shared" si="0"/>
        <v>j</v>
      </c>
      <c r="F4" s="7" t="str">
        <f t="shared" si="0"/>
        <v>v</v>
      </c>
      <c r="G4" s="7" t="str">
        <f t="shared" si="0"/>
        <v>s</v>
      </c>
      <c r="H4" s="7" t="str">
        <f t="shared" si="0"/>
        <v>d</v>
      </c>
    </row>
    <row r="5" spans="2:9" ht="16.5" customHeight="1" x14ac:dyDescent="0.15">
      <c r="B5" s="6">
        <f t="array" ref="B5:H5">JoursEtSemaines+DATE(AnnéeCalendrier,9,1)-WEEKDAY(DATE(AnnéeCalendrier,9,1),(DébutSemaine="l")+1)+1</f>
        <v>43339</v>
      </c>
      <c r="C5" s="6">
        <v>43340</v>
      </c>
      <c r="D5" s="6">
        <v>43341</v>
      </c>
      <c r="E5" s="6">
        <v>43342</v>
      </c>
      <c r="F5" s="6">
        <v>43343</v>
      </c>
      <c r="G5" s="6">
        <v>43344</v>
      </c>
      <c r="H5" s="6">
        <v>43345</v>
      </c>
    </row>
    <row r="6" spans="2:9" ht="39.75" customHeight="1" x14ac:dyDescent="0.15">
      <c r="B6" s="4"/>
      <c r="C6" s="4"/>
      <c r="D6" s="4"/>
      <c r="F6" s="4"/>
      <c r="G6" s="4"/>
      <c r="H6" s="4"/>
    </row>
    <row r="7" spans="2:9" ht="15" customHeight="1" x14ac:dyDescent="0.15">
      <c r="B7" s="6">
        <f t="array" ref="B7:H7">JoursEtSemaines+DATE(AnnéeCalendrier,9,1)-WEEKDAY(DATE(AnnéeCalendrier,9,1),(DébutSemaine="l")+1)+8</f>
        <v>43346</v>
      </c>
      <c r="C7" s="6">
        <v>43347</v>
      </c>
      <c r="D7" s="6">
        <v>43348</v>
      </c>
      <c r="E7" s="6">
        <v>43349</v>
      </c>
      <c r="F7" s="6">
        <v>43350</v>
      </c>
      <c r="G7" s="6">
        <v>43351</v>
      </c>
      <c r="H7" s="6">
        <v>43352</v>
      </c>
    </row>
    <row r="8" spans="2:9" ht="39.75" customHeight="1" x14ac:dyDescent="0.15">
      <c r="B8" s="4"/>
      <c r="C8" s="4"/>
      <c r="D8" s="4"/>
      <c r="E8" s="4"/>
      <c r="F8" s="4"/>
      <c r="G8" s="4"/>
      <c r="H8" s="4"/>
    </row>
    <row r="9" spans="2:9" ht="15" customHeight="1" x14ac:dyDescent="0.15">
      <c r="B9" s="6">
        <f t="array" ref="B9:H9">JoursEtSemaines+DATE(AnnéeCalendrier,9,1)-WEEKDAY(DATE(AnnéeCalendrier,9,1),(DébutSemaine="l")+1)+15</f>
        <v>43353</v>
      </c>
      <c r="C9" s="6">
        <v>43354</v>
      </c>
      <c r="D9" s="6">
        <v>43355</v>
      </c>
      <c r="E9" s="6">
        <v>43356</v>
      </c>
      <c r="F9" s="6">
        <v>43357</v>
      </c>
      <c r="G9" s="6">
        <v>43358</v>
      </c>
      <c r="H9" s="6">
        <v>43359</v>
      </c>
    </row>
    <row r="10" spans="2:9" ht="39.75" customHeight="1" x14ac:dyDescent="0.15">
      <c r="B10" s="4"/>
      <c r="C10" s="4"/>
      <c r="D10" s="4"/>
      <c r="E10" s="4"/>
      <c r="F10" s="4"/>
      <c r="G10" s="4"/>
      <c r="H10" s="4"/>
    </row>
    <row r="11" spans="2:9" ht="15" customHeight="1" x14ac:dyDescent="0.15">
      <c r="B11" s="6">
        <f t="array" ref="B11:H11">JoursEtSemaines+DATE(AnnéeCalendrier,9,1)-WEEKDAY(DATE(AnnéeCalendrier,9,1),(DébutSemaine="l")+1)+22</f>
        <v>43360</v>
      </c>
      <c r="C11" s="6">
        <v>43361</v>
      </c>
      <c r="D11" s="6">
        <v>43362</v>
      </c>
      <c r="E11" s="6">
        <v>43363</v>
      </c>
      <c r="F11" s="6">
        <v>43364</v>
      </c>
      <c r="G11" s="6">
        <v>43365</v>
      </c>
      <c r="H11" s="6">
        <v>43366</v>
      </c>
    </row>
    <row r="12" spans="2:9" ht="40.5" customHeight="1" x14ac:dyDescent="0.15">
      <c r="B12" s="4"/>
      <c r="C12" s="4"/>
      <c r="D12" s="4"/>
      <c r="E12" s="4"/>
      <c r="F12" s="4"/>
      <c r="G12" s="4"/>
      <c r="H12" s="4"/>
    </row>
    <row r="13" spans="2:9" ht="15" customHeight="1" x14ac:dyDescent="0.15">
      <c r="B13" s="6">
        <f t="array" ref="B13:H13">JoursEtSemaines+DATE(AnnéeCalendrier,9,1)-WEEKDAY(DATE(AnnéeCalendrier,9,1),(DébutSemaine="l")+1)+29</f>
        <v>43367</v>
      </c>
      <c r="C13" s="6">
        <v>43368</v>
      </c>
      <c r="D13" s="6">
        <v>43369</v>
      </c>
      <c r="E13" s="6">
        <v>43370</v>
      </c>
      <c r="F13" s="6">
        <v>43371</v>
      </c>
      <c r="G13" s="6">
        <v>43372</v>
      </c>
      <c r="H13" s="6">
        <v>43373</v>
      </c>
    </row>
    <row r="14" spans="2:9" ht="39.75" customHeight="1" x14ac:dyDescent="0.15">
      <c r="B14" s="4"/>
      <c r="C14" s="4"/>
      <c r="D14" s="4"/>
      <c r="E14" s="4"/>
      <c r="F14" s="4"/>
      <c r="G14" s="4"/>
      <c r="H14" s="4"/>
    </row>
    <row r="15" spans="2:9" ht="15" customHeight="1" x14ac:dyDescent="0.15">
      <c r="B15" s="6">
        <f t="array" ref="B15:H15">JoursEtSemaines+DATE(AnnéeCalendrier,9,1)-WEEKDAY(DATE(AnnéeCalendrier,9,1),(DébutSemaine="l")+1)+36</f>
        <v>43374</v>
      </c>
      <c r="C15" s="6">
        <v>43375</v>
      </c>
      <c r="D15" s="6">
        <v>43376</v>
      </c>
      <c r="E15" s="6">
        <v>43377</v>
      </c>
      <c r="F15" s="6">
        <v>43378</v>
      </c>
      <c r="G15" s="6">
        <v>43379</v>
      </c>
      <c r="H15" s="6">
        <v>43380</v>
      </c>
    </row>
    <row r="16" spans="2:9" ht="39.75" customHeight="1" x14ac:dyDescent="0.15">
      <c r="B16" s="3"/>
      <c r="C16" s="3"/>
      <c r="D16" s="3"/>
      <c r="E16" s="3"/>
      <c r="F16" s="3"/>
      <c r="G16" s="3"/>
      <c r="H16" s="4"/>
    </row>
    <row r="17" spans="2:8" ht="14.25" customHeight="1" x14ac:dyDescent="0.15">
      <c r="B17" s="2"/>
      <c r="C17" s="2"/>
      <c r="D17" s="2"/>
      <c r="E17" s="2"/>
      <c r="F17" s="2"/>
      <c r="G17" s="2"/>
      <c r="H17" s="2"/>
    </row>
  </sheetData>
  <mergeCells count="2">
    <mergeCell ref="B2:C2"/>
    <mergeCell ref="B3:E3"/>
  </mergeCells>
  <conditionalFormatting sqref="B5:G5">
    <cfRule type="expression" dxfId="7" priority="2">
      <formula>DAY(B5)&gt;8</formula>
    </cfRule>
  </conditionalFormatting>
  <conditionalFormatting sqref="B13:H16">
    <cfRule type="expression" dxfId="6" priority="1">
      <formula>AND(DAY(B13)&gt;=1,DAY(B13)&lt;=15)</formula>
    </cfRule>
  </conditionalFormatting>
  <hyperlinks>
    <hyperlink ref="H1" location="OCTOBRE!A1" display="OCT"/>
    <hyperlink ref="G1" location="AOÛT!A1" display="AOÛ"/>
  </hyperlinks>
  <printOptions horizontalCentered="1"/>
  <pageMargins left="0.5" right="0.5" top="0.4" bottom="0.4" header="0.3" footer="0.3"/>
  <pageSetup paperSize="9" fitToHeight="0" orientation="landscape" horizontalDpi="4294967293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JANVIER</vt:lpstr>
      <vt:lpstr>FÉVRIER</vt:lpstr>
      <vt:lpstr>MARS</vt:lpstr>
      <vt:lpstr>AVRIL</vt:lpstr>
      <vt:lpstr>MAI</vt:lpstr>
      <vt:lpstr>JUIN</vt:lpstr>
      <vt:lpstr>JUILLET</vt:lpstr>
      <vt:lpstr>AOÛT</vt:lpstr>
      <vt:lpstr>SEPTEMBRE</vt:lpstr>
      <vt:lpstr>OCTOBRE</vt:lpstr>
      <vt:lpstr>NOVEMBRE</vt:lpstr>
      <vt:lpstr>DÉCEMBRE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Utilisateur de Microsoft Office</cp:lastModifiedBy>
  <cp:lastPrinted>2017-11-23T10:25:20Z</cp:lastPrinted>
  <dcterms:created xsi:type="dcterms:W3CDTF">2014-12-16T16:08:39Z</dcterms:created>
  <dcterms:modified xsi:type="dcterms:W3CDTF">2017-11-23T10:26:04Z</dcterms:modified>
</cp:coreProperties>
</file>